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 - ufpi.edu.br\Coordenacao_2021-23\1_Coordenacao\3_Monitoria\"/>
    </mc:Choice>
  </mc:AlternateContent>
  <bookViews>
    <workbookView xWindow="0" yWindow="0" windowWidth="0" windowHeight="0" tabRatio="972"/>
  </bookViews>
  <sheets>
    <sheet name="Resultado_2023.2" sheetId="17" r:id="rId1"/>
    <sheet name="ICVRM" sheetId="14" r:id="rId2"/>
    <sheet name="IDI" sheetId="13" r:id="rId3"/>
    <sheet name="IPFRA" sheetId="12" r:id="rId4"/>
    <sheet name="IRFA" sheetId="9" r:id="rId5"/>
    <sheet name="Matriculas_atendidas" sheetId="2" r:id="rId6"/>
    <sheet name="Desistencias_trancamentos" sheetId="1" r:id="rId7"/>
    <sheet name="Reprovacoes_falta" sheetId="6" r:id="rId8"/>
    <sheet name="Reprovacoes_nota" sheetId="8" r:id="rId9"/>
    <sheet name="Reprovacoes_totais" sheetId="7" r:id="rId10"/>
  </sheets>
  <definedNames>
    <definedName name="_xlnm._FilterDatabase" localSheetId="1" hidden="1">ICVRM!$A$1:$C$2</definedName>
    <definedName name="_xlnm._FilterDatabase" localSheetId="2" hidden="1">IDI!$A$1:$D$2</definedName>
    <definedName name="_xlnm._FilterDatabase" localSheetId="0" hidden="1">Resultado_2023.2!$A$1:$F$2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4" l="1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3" i="12"/>
  <c r="J4" i="9"/>
  <c r="J5" i="9"/>
  <c r="J6" i="9"/>
  <c r="J7" i="9"/>
  <c r="J8" i="9"/>
  <c r="J9" i="9"/>
  <c r="J10" i="9"/>
  <c r="J11" i="9"/>
  <c r="J12" i="9"/>
  <c r="J13" i="9"/>
  <c r="J15" i="9"/>
  <c r="J16" i="9"/>
  <c r="J17" i="9"/>
  <c r="J18" i="9"/>
  <c r="J19" i="9"/>
  <c r="J20" i="9"/>
  <c r="J21" i="9"/>
  <c r="J22" i="9"/>
  <c r="J23" i="9"/>
  <c r="J24" i="9"/>
  <c r="J25" i="9"/>
  <c r="J26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3" i="9"/>
  <c r="E4" i="9"/>
  <c r="F4" i="9"/>
  <c r="G4" i="9"/>
  <c r="H4" i="9"/>
  <c r="I4" i="9"/>
  <c r="E5" i="9"/>
  <c r="F5" i="9"/>
  <c r="G5" i="9"/>
  <c r="H5" i="9"/>
  <c r="I5" i="9"/>
  <c r="E6" i="9"/>
  <c r="F6" i="9"/>
  <c r="G6" i="9"/>
  <c r="H6" i="9"/>
  <c r="I6" i="9"/>
  <c r="E7" i="9"/>
  <c r="F7" i="9"/>
  <c r="G7" i="9"/>
  <c r="H7" i="9"/>
  <c r="I7" i="9"/>
  <c r="E8" i="9"/>
  <c r="F8" i="9"/>
  <c r="G8" i="9"/>
  <c r="H8" i="9"/>
  <c r="I8" i="9"/>
  <c r="E9" i="9"/>
  <c r="F9" i="9"/>
  <c r="G9" i="9"/>
  <c r="H9" i="9"/>
  <c r="I9" i="9"/>
  <c r="E10" i="9"/>
  <c r="F10" i="9"/>
  <c r="G10" i="9"/>
  <c r="H10" i="9"/>
  <c r="I10" i="9"/>
  <c r="E11" i="9"/>
  <c r="F11" i="9"/>
  <c r="G11" i="9"/>
  <c r="H11" i="9"/>
  <c r="I11" i="9"/>
  <c r="E12" i="9"/>
  <c r="F12" i="9"/>
  <c r="G12" i="9"/>
  <c r="H12" i="9"/>
  <c r="I12" i="9"/>
  <c r="E13" i="9"/>
  <c r="F13" i="9"/>
  <c r="G13" i="9"/>
  <c r="H13" i="9"/>
  <c r="I13" i="9"/>
  <c r="E14" i="9"/>
  <c r="F14" i="9"/>
  <c r="G14" i="9"/>
  <c r="H14" i="9"/>
  <c r="I14" i="9"/>
  <c r="E15" i="9"/>
  <c r="F15" i="9"/>
  <c r="G15" i="9"/>
  <c r="H15" i="9"/>
  <c r="I15" i="9"/>
  <c r="E16" i="9"/>
  <c r="F16" i="9"/>
  <c r="G16" i="9"/>
  <c r="H16" i="9"/>
  <c r="I16" i="9"/>
  <c r="E17" i="9"/>
  <c r="F17" i="9"/>
  <c r="G17" i="9"/>
  <c r="H17" i="9"/>
  <c r="I17" i="9"/>
  <c r="E18" i="9"/>
  <c r="F18" i="9"/>
  <c r="G18" i="9"/>
  <c r="H18" i="9"/>
  <c r="I18" i="9"/>
  <c r="E19" i="9"/>
  <c r="F19" i="9"/>
  <c r="G19" i="9"/>
  <c r="H19" i="9"/>
  <c r="I19" i="9"/>
  <c r="E20" i="9"/>
  <c r="F20" i="9"/>
  <c r="G20" i="9"/>
  <c r="H20" i="9"/>
  <c r="I20" i="9"/>
  <c r="E21" i="9"/>
  <c r="F21" i="9"/>
  <c r="G21" i="9"/>
  <c r="H21" i="9"/>
  <c r="I21" i="9"/>
  <c r="E22" i="9"/>
  <c r="F22" i="9"/>
  <c r="G22" i="9"/>
  <c r="H22" i="9"/>
  <c r="I22" i="9"/>
  <c r="E23" i="9"/>
  <c r="F23" i="9"/>
  <c r="G23" i="9"/>
  <c r="H23" i="9"/>
  <c r="I23" i="9"/>
  <c r="E24" i="9"/>
  <c r="F24" i="9"/>
  <c r="G24" i="9"/>
  <c r="H24" i="9"/>
  <c r="I24" i="9"/>
  <c r="E25" i="9"/>
  <c r="F25" i="9"/>
  <c r="G25" i="9"/>
  <c r="H25" i="9"/>
  <c r="I25" i="9"/>
  <c r="E26" i="9"/>
  <c r="F26" i="9"/>
  <c r="G26" i="9"/>
  <c r="H26" i="9"/>
  <c r="I26" i="9"/>
  <c r="E27" i="9"/>
  <c r="F27" i="9"/>
  <c r="G27" i="9"/>
  <c r="H27" i="9"/>
  <c r="I27" i="9"/>
  <c r="E28" i="9"/>
  <c r="F28" i="9"/>
  <c r="G28" i="9"/>
  <c r="H28" i="9"/>
  <c r="I28" i="9"/>
  <c r="E29" i="9"/>
  <c r="F29" i="9"/>
  <c r="G29" i="9"/>
  <c r="H29" i="9"/>
  <c r="I29" i="9"/>
  <c r="E30" i="9"/>
  <c r="F30" i="9"/>
  <c r="G30" i="9"/>
  <c r="H30" i="9"/>
  <c r="I30" i="9"/>
  <c r="E31" i="9"/>
  <c r="F31" i="9"/>
  <c r="G31" i="9"/>
  <c r="H31" i="9"/>
  <c r="I31" i="9"/>
  <c r="E32" i="9"/>
  <c r="F32" i="9"/>
  <c r="G32" i="9"/>
  <c r="H32" i="9"/>
  <c r="I32" i="9"/>
  <c r="E33" i="9"/>
  <c r="F33" i="9"/>
  <c r="G33" i="9"/>
  <c r="H33" i="9"/>
  <c r="I33" i="9"/>
  <c r="E34" i="9"/>
  <c r="F34" i="9"/>
  <c r="G34" i="9"/>
  <c r="H34" i="9"/>
  <c r="I34" i="9"/>
  <c r="E35" i="9"/>
  <c r="F35" i="9"/>
  <c r="G35" i="9"/>
  <c r="H35" i="9"/>
  <c r="I35" i="9"/>
  <c r="E36" i="9"/>
  <c r="F36" i="9"/>
  <c r="G36" i="9"/>
  <c r="H36" i="9"/>
  <c r="I36" i="9"/>
  <c r="E37" i="9"/>
  <c r="F37" i="9"/>
  <c r="G37" i="9"/>
  <c r="H37" i="9"/>
  <c r="I37" i="9"/>
  <c r="E38" i="9"/>
  <c r="F38" i="9"/>
  <c r="G38" i="9"/>
  <c r="H38" i="9"/>
  <c r="I38" i="9"/>
  <c r="E39" i="9"/>
  <c r="F39" i="9"/>
  <c r="G39" i="9"/>
  <c r="H39" i="9"/>
  <c r="I39" i="9"/>
  <c r="E40" i="9"/>
  <c r="F40" i="9"/>
  <c r="G40" i="9"/>
  <c r="H40" i="9"/>
  <c r="I40" i="9"/>
  <c r="E41" i="9"/>
  <c r="F41" i="9"/>
  <c r="G41" i="9"/>
  <c r="H41" i="9"/>
  <c r="I41" i="9"/>
  <c r="E42" i="9"/>
  <c r="F42" i="9"/>
  <c r="G42" i="9"/>
  <c r="H42" i="9"/>
  <c r="I42" i="9"/>
  <c r="E43" i="9"/>
  <c r="F43" i="9"/>
  <c r="G43" i="9"/>
  <c r="H43" i="9"/>
  <c r="I43" i="9"/>
  <c r="E44" i="9"/>
  <c r="F44" i="9"/>
  <c r="G44" i="9"/>
  <c r="H44" i="9"/>
  <c r="I44" i="9"/>
  <c r="E45" i="9"/>
  <c r="F45" i="9"/>
  <c r="G45" i="9"/>
  <c r="H45" i="9"/>
  <c r="I45" i="9"/>
  <c r="E46" i="9"/>
  <c r="F46" i="9"/>
  <c r="G46" i="9"/>
  <c r="H46" i="9"/>
  <c r="I46" i="9"/>
  <c r="E47" i="9"/>
  <c r="F47" i="9"/>
  <c r="G47" i="9"/>
  <c r="H47" i="9"/>
  <c r="I47" i="9"/>
  <c r="E48" i="9"/>
  <c r="F48" i="9"/>
  <c r="G48" i="9"/>
  <c r="H48" i="9"/>
  <c r="I48" i="9"/>
  <c r="E49" i="9"/>
  <c r="F49" i="9"/>
  <c r="G49" i="9"/>
  <c r="H49" i="9"/>
  <c r="I49" i="9"/>
  <c r="E50" i="9"/>
  <c r="F50" i="9"/>
  <c r="G50" i="9"/>
  <c r="H50" i="9"/>
  <c r="I50" i="9"/>
  <c r="E51" i="9"/>
  <c r="F51" i="9"/>
  <c r="G51" i="9"/>
  <c r="H51" i="9"/>
  <c r="I51" i="9"/>
  <c r="E52" i="9"/>
  <c r="F52" i="9"/>
  <c r="G52" i="9"/>
  <c r="H52" i="9"/>
  <c r="I52" i="9"/>
  <c r="E53" i="9"/>
  <c r="F53" i="9"/>
  <c r="G53" i="9"/>
  <c r="H53" i="9"/>
  <c r="I53" i="9"/>
  <c r="E54" i="9"/>
  <c r="F54" i="9"/>
  <c r="G54" i="9"/>
  <c r="H54" i="9"/>
  <c r="I54" i="9"/>
  <c r="E55" i="9"/>
  <c r="F55" i="9"/>
  <c r="G55" i="9"/>
  <c r="H55" i="9"/>
  <c r="I55" i="9"/>
  <c r="E56" i="9"/>
  <c r="F56" i="9"/>
  <c r="G56" i="9"/>
  <c r="H56" i="9"/>
  <c r="I56" i="9"/>
  <c r="E57" i="9"/>
  <c r="F57" i="9"/>
  <c r="G57" i="9"/>
  <c r="H57" i="9"/>
  <c r="I57" i="9"/>
  <c r="E58" i="9"/>
  <c r="F58" i="9"/>
  <c r="G58" i="9"/>
  <c r="H58" i="9"/>
  <c r="I58" i="9"/>
  <c r="E59" i="9"/>
  <c r="F59" i="9"/>
  <c r="G59" i="9"/>
  <c r="H59" i="9"/>
  <c r="I59" i="9"/>
  <c r="E60" i="9"/>
  <c r="F60" i="9"/>
  <c r="G60" i="9"/>
  <c r="H60" i="9"/>
  <c r="I60" i="9"/>
  <c r="E61" i="9"/>
  <c r="F61" i="9"/>
  <c r="G61" i="9"/>
  <c r="H61" i="9"/>
  <c r="I61" i="9"/>
  <c r="E62" i="9"/>
  <c r="F62" i="9"/>
  <c r="G62" i="9"/>
  <c r="H62" i="9"/>
  <c r="I62" i="9"/>
  <c r="E63" i="9"/>
  <c r="F63" i="9"/>
  <c r="G63" i="9"/>
  <c r="H63" i="9"/>
  <c r="I63" i="9"/>
  <c r="E64" i="9"/>
  <c r="F64" i="9"/>
  <c r="G64" i="9"/>
  <c r="H64" i="9"/>
  <c r="I64" i="9"/>
  <c r="E65" i="9"/>
  <c r="F65" i="9"/>
  <c r="G65" i="9"/>
  <c r="H65" i="9"/>
  <c r="I65" i="9"/>
  <c r="E66" i="9"/>
  <c r="F66" i="9"/>
  <c r="G66" i="9"/>
  <c r="H66" i="9"/>
  <c r="I66" i="9"/>
  <c r="E67" i="9"/>
  <c r="F67" i="9"/>
  <c r="G67" i="9"/>
  <c r="H67" i="9"/>
  <c r="I67" i="9"/>
  <c r="E68" i="9"/>
  <c r="F68" i="9"/>
  <c r="G68" i="9"/>
  <c r="H68" i="9"/>
  <c r="I68" i="9"/>
  <c r="E69" i="9"/>
  <c r="F69" i="9"/>
  <c r="G69" i="9"/>
  <c r="H69" i="9"/>
  <c r="I69" i="9"/>
  <c r="E70" i="9"/>
  <c r="F70" i="9"/>
  <c r="G70" i="9"/>
  <c r="H70" i="9"/>
  <c r="I70" i="9"/>
  <c r="E71" i="9"/>
  <c r="F71" i="9"/>
  <c r="G71" i="9"/>
  <c r="H71" i="9"/>
  <c r="I71" i="9"/>
  <c r="E72" i="9"/>
  <c r="F72" i="9"/>
  <c r="G72" i="9"/>
  <c r="H72" i="9"/>
  <c r="I72" i="9"/>
  <c r="E73" i="9"/>
  <c r="F73" i="9"/>
  <c r="G73" i="9"/>
  <c r="H73" i="9"/>
  <c r="I73" i="9"/>
  <c r="E74" i="9"/>
  <c r="F74" i="9"/>
  <c r="G74" i="9"/>
  <c r="H74" i="9"/>
  <c r="I74" i="9"/>
  <c r="E75" i="9"/>
  <c r="F75" i="9"/>
  <c r="G75" i="9"/>
  <c r="H75" i="9"/>
  <c r="I75" i="9"/>
  <c r="E76" i="9"/>
  <c r="F76" i="9"/>
  <c r="G76" i="9"/>
  <c r="H76" i="9"/>
  <c r="I76" i="9"/>
  <c r="E77" i="9"/>
  <c r="F77" i="9"/>
  <c r="G77" i="9"/>
  <c r="H77" i="9"/>
  <c r="I77" i="9"/>
  <c r="E78" i="9"/>
  <c r="F78" i="9"/>
  <c r="G78" i="9"/>
  <c r="H78" i="9"/>
  <c r="I78" i="9"/>
  <c r="E79" i="9"/>
  <c r="F79" i="9"/>
  <c r="G79" i="9"/>
  <c r="H79" i="9"/>
  <c r="I79" i="9"/>
  <c r="F3" i="9"/>
  <c r="G3" i="9"/>
  <c r="H3" i="9"/>
  <c r="I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C3" i="9"/>
  <c r="D3" i="9"/>
  <c r="E3" i="9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3" i="7"/>
  <c r="D7" i="13" l="1"/>
  <c r="C7" i="14" s="1"/>
  <c r="D8" i="13"/>
  <c r="C8" i="14" s="1"/>
  <c r="D9" i="13"/>
  <c r="C9" i="14" s="1"/>
  <c r="D10" i="13"/>
  <c r="C10" i="14" s="1"/>
  <c r="D11" i="13"/>
  <c r="C11" i="14" s="1"/>
  <c r="D12" i="13"/>
  <c r="C12" i="14" s="1"/>
  <c r="D13" i="13"/>
  <c r="C13" i="14" s="1"/>
  <c r="D14" i="13"/>
  <c r="C14" i="14" s="1"/>
  <c r="D15" i="13"/>
  <c r="C15" i="14" s="1"/>
  <c r="D16" i="13"/>
  <c r="C16" i="14" s="1"/>
  <c r="D17" i="13"/>
  <c r="C17" i="14" s="1"/>
  <c r="D18" i="13"/>
  <c r="C18" i="14" s="1"/>
  <c r="D19" i="13"/>
  <c r="C19" i="14" s="1"/>
  <c r="D20" i="13"/>
  <c r="C20" i="14" s="1"/>
  <c r="D21" i="13"/>
  <c r="C21" i="14" s="1"/>
  <c r="D22" i="13"/>
  <c r="C22" i="14" s="1"/>
  <c r="D23" i="13"/>
  <c r="C23" i="14" s="1"/>
  <c r="D24" i="13"/>
  <c r="C24" i="14" s="1"/>
  <c r="D25" i="13"/>
  <c r="C25" i="14" s="1"/>
  <c r="D26" i="13"/>
  <c r="C26" i="14" s="1"/>
  <c r="D27" i="13"/>
  <c r="C27" i="14" s="1"/>
  <c r="D28" i="13"/>
  <c r="C28" i="14" s="1"/>
  <c r="D29" i="13"/>
  <c r="C29" i="14" s="1"/>
  <c r="D30" i="13"/>
  <c r="C30" i="14" s="1"/>
  <c r="D31" i="13"/>
  <c r="C31" i="14" s="1"/>
  <c r="D32" i="13"/>
  <c r="C32" i="14" s="1"/>
  <c r="D33" i="13"/>
  <c r="C33" i="14" s="1"/>
  <c r="D34" i="13"/>
  <c r="C34" i="14" s="1"/>
  <c r="D35" i="13"/>
  <c r="C35" i="14" s="1"/>
  <c r="D36" i="13"/>
  <c r="C36" i="14" s="1"/>
  <c r="D37" i="13"/>
  <c r="C37" i="14" s="1"/>
  <c r="D38" i="13"/>
  <c r="C38" i="14" s="1"/>
  <c r="D39" i="13"/>
  <c r="C39" i="14" s="1"/>
  <c r="D40" i="13"/>
  <c r="C40" i="14" s="1"/>
  <c r="D41" i="13"/>
  <c r="C41" i="14" s="1"/>
  <c r="D42" i="13"/>
  <c r="C42" i="14" s="1"/>
  <c r="D43" i="13"/>
  <c r="C43" i="14" s="1"/>
  <c r="D44" i="13"/>
  <c r="C44" i="14" s="1"/>
  <c r="D45" i="13"/>
  <c r="C45" i="14" s="1"/>
  <c r="D46" i="13"/>
  <c r="C46" i="14" s="1"/>
  <c r="D47" i="13"/>
  <c r="C47" i="14" s="1"/>
  <c r="D48" i="13"/>
  <c r="C48" i="14" s="1"/>
  <c r="D49" i="13"/>
  <c r="C49" i="14" s="1"/>
  <c r="D50" i="13"/>
  <c r="C50" i="14" s="1"/>
  <c r="D51" i="13"/>
  <c r="C51" i="14" s="1"/>
  <c r="D52" i="13"/>
  <c r="C52" i="14" s="1"/>
  <c r="D53" i="13"/>
  <c r="C53" i="14" s="1"/>
  <c r="D54" i="13"/>
  <c r="C54" i="14" s="1"/>
  <c r="D55" i="13"/>
  <c r="C55" i="14" s="1"/>
  <c r="D56" i="13"/>
  <c r="C56" i="14" s="1"/>
  <c r="D57" i="13"/>
  <c r="C57" i="14" s="1"/>
  <c r="D58" i="13"/>
  <c r="C58" i="14" s="1"/>
  <c r="D59" i="13"/>
  <c r="C59" i="14" s="1"/>
  <c r="D60" i="13"/>
  <c r="C60" i="14" s="1"/>
  <c r="D61" i="13"/>
  <c r="C61" i="14" s="1"/>
  <c r="D62" i="13"/>
  <c r="C62" i="14" s="1"/>
  <c r="D63" i="13"/>
  <c r="C63" i="14" s="1"/>
  <c r="D64" i="13"/>
  <c r="C64" i="14" s="1"/>
  <c r="D65" i="13"/>
  <c r="C65" i="14" s="1"/>
  <c r="D66" i="13"/>
  <c r="C66" i="14" s="1"/>
  <c r="D67" i="13"/>
  <c r="C67" i="14" s="1"/>
  <c r="D68" i="13"/>
  <c r="C68" i="14" s="1"/>
  <c r="D69" i="13"/>
  <c r="C69" i="14" s="1"/>
  <c r="D70" i="13"/>
  <c r="C70" i="14" s="1"/>
  <c r="D71" i="13"/>
  <c r="C71" i="14" s="1"/>
  <c r="D72" i="13"/>
  <c r="C72" i="14" s="1"/>
  <c r="D73" i="13"/>
  <c r="C73" i="14" s="1"/>
  <c r="D74" i="13"/>
  <c r="C74" i="14" s="1"/>
  <c r="D75" i="13"/>
  <c r="C75" i="14" s="1"/>
  <c r="D76" i="13"/>
  <c r="C76" i="14" s="1"/>
  <c r="D77" i="13"/>
  <c r="C77" i="14" s="1"/>
  <c r="D78" i="13"/>
  <c r="C78" i="14" s="1"/>
  <c r="D79" i="13"/>
  <c r="C79" i="14" s="1"/>
  <c r="D3" i="13"/>
  <c r="C3" i="14" s="1"/>
  <c r="D4" i="13"/>
  <c r="C4" i="14" s="1"/>
  <c r="D5" i="13"/>
  <c r="C5" i="14" s="1"/>
  <c r="D6" i="13"/>
  <c r="C6" i="14" s="1"/>
  <c r="D27" i="14"/>
  <c r="C4" i="12" l="1"/>
  <c r="E4" i="12" s="1"/>
  <c r="D4" i="14" s="1"/>
  <c r="C68" i="12"/>
  <c r="E68" i="12" s="1"/>
  <c r="D68" i="14" s="1"/>
  <c r="C66" i="12"/>
  <c r="E66" i="12" s="1"/>
  <c r="D66" i="14" s="1"/>
  <c r="C61" i="12"/>
  <c r="E61" i="12" s="1"/>
  <c r="D61" i="14" s="1"/>
  <c r="C53" i="12"/>
  <c r="E53" i="12" s="1"/>
  <c r="D53" i="14" s="1"/>
  <c r="C52" i="12"/>
  <c r="E52" i="12" s="1"/>
  <c r="D52" i="14" s="1"/>
  <c r="C50" i="12"/>
  <c r="E50" i="12" s="1"/>
  <c r="D50" i="14" s="1"/>
  <c r="C36" i="12"/>
  <c r="E36" i="12" s="1"/>
  <c r="D36" i="14" s="1"/>
  <c r="C34" i="12"/>
  <c r="E34" i="12" s="1"/>
  <c r="D34" i="14" s="1"/>
  <c r="C33" i="12"/>
  <c r="E33" i="12" s="1"/>
  <c r="D33" i="14" s="1"/>
  <c r="C9" i="12"/>
  <c r="E9" i="12" s="1"/>
  <c r="D9" i="14" s="1"/>
  <c r="C8" i="12"/>
  <c r="E8" i="12" s="1"/>
  <c r="D8" i="14" s="1"/>
  <c r="C20" i="12"/>
  <c r="E20" i="12" s="1"/>
  <c r="D20" i="14" s="1"/>
  <c r="C18" i="12"/>
  <c r="E18" i="12" s="1"/>
  <c r="D18" i="14" s="1"/>
  <c r="C17" i="12"/>
  <c r="E17" i="12" s="1"/>
  <c r="D17" i="14" s="1"/>
  <c r="C11" i="12"/>
  <c r="E11" i="12" s="1"/>
  <c r="D11" i="14" s="1"/>
  <c r="C6" i="12"/>
  <c r="E6" i="12" s="1"/>
  <c r="D6" i="14" s="1"/>
  <c r="C72" i="12"/>
  <c r="E72" i="12" s="1"/>
  <c r="D72" i="14" s="1"/>
  <c r="C69" i="12"/>
  <c r="E69" i="12" s="1"/>
  <c r="D69" i="14" s="1"/>
  <c r="C65" i="12"/>
  <c r="E65" i="12" s="1"/>
  <c r="D65" i="14" s="1"/>
  <c r="C54" i="12"/>
  <c r="E54" i="12" s="1"/>
  <c r="D54" i="14" s="1"/>
  <c r="C41" i="12"/>
  <c r="E41" i="12" s="1"/>
  <c r="D41" i="14" s="1"/>
  <c r="C38" i="12"/>
  <c r="E38" i="12" s="1"/>
  <c r="D38" i="14" s="1"/>
  <c r="C3" i="12"/>
  <c r="E3" i="12" s="1"/>
  <c r="D3" i="14" s="1"/>
  <c r="E3" i="14" s="1"/>
  <c r="C5" i="12"/>
  <c r="E5" i="12" s="1"/>
  <c r="D5" i="14" s="1"/>
  <c r="C77" i="12"/>
  <c r="E77" i="12" s="1"/>
  <c r="D77" i="14" s="1"/>
  <c r="C76" i="12"/>
  <c r="E76" i="12" s="1"/>
  <c r="D76" i="14" s="1"/>
  <c r="C74" i="12"/>
  <c r="E74" i="12" s="1"/>
  <c r="D74" i="14" s="1"/>
  <c r="C73" i="12"/>
  <c r="E73" i="12" s="1"/>
  <c r="D73" i="14" s="1"/>
  <c r="C64" i="12"/>
  <c r="E64" i="12" s="1"/>
  <c r="D64" i="14" s="1"/>
  <c r="C62" i="12"/>
  <c r="E62" i="12" s="1"/>
  <c r="D62" i="14" s="1"/>
  <c r="C60" i="12"/>
  <c r="E60" i="12" s="1"/>
  <c r="D60" i="14" s="1"/>
  <c r="C58" i="12"/>
  <c r="E58" i="12" s="1"/>
  <c r="D58" i="14" s="1"/>
  <c r="C57" i="12"/>
  <c r="E57" i="12" s="1"/>
  <c r="D57" i="14" s="1"/>
  <c r="C49" i="12"/>
  <c r="E49" i="12" s="1"/>
  <c r="D49" i="14" s="1"/>
  <c r="C48" i="12"/>
  <c r="E48" i="12" s="1"/>
  <c r="D48" i="14" s="1"/>
  <c r="C46" i="12"/>
  <c r="E46" i="12" s="1"/>
  <c r="D46" i="14" s="1"/>
  <c r="C45" i="12"/>
  <c r="E45" i="12" s="1"/>
  <c r="D45" i="14" s="1"/>
  <c r="C44" i="12"/>
  <c r="E44" i="12" s="1"/>
  <c r="D44" i="14" s="1"/>
  <c r="C42" i="12"/>
  <c r="E42" i="12" s="1"/>
  <c r="D42" i="14" s="1"/>
  <c r="C37" i="12"/>
  <c r="E37" i="12" s="1"/>
  <c r="D37" i="14" s="1"/>
  <c r="C32" i="12"/>
  <c r="E32" i="12" s="1"/>
  <c r="D32" i="14" s="1"/>
  <c r="C30" i="12"/>
  <c r="E30" i="12" s="1"/>
  <c r="D30" i="14" s="1"/>
  <c r="C28" i="12"/>
  <c r="E28" i="12" s="1"/>
  <c r="D28" i="14" s="1"/>
  <c r="C26" i="12"/>
  <c r="E26" i="12" s="1"/>
  <c r="D26" i="14" s="1"/>
  <c r="C25" i="12"/>
  <c r="E25" i="12" s="1"/>
  <c r="D25" i="14" s="1"/>
  <c r="C23" i="12"/>
  <c r="E23" i="12" s="1"/>
  <c r="D23" i="14" s="1"/>
  <c r="C21" i="12"/>
  <c r="E21" i="12" s="1"/>
  <c r="D21" i="14" s="1"/>
  <c r="C19" i="12"/>
  <c r="E19" i="12" s="1"/>
  <c r="D19" i="14" s="1"/>
  <c r="C16" i="12"/>
  <c r="E16" i="12" s="1"/>
  <c r="D16" i="14" s="1"/>
  <c r="C14" i="12"/>
  <c r="D14" i="14" s="1"/>
  <c r="C7" i="12"/>
  <c r="E7" i="12" s="1"/>
  <c r="D7" i="14" s="1"/>
  <c r="C70" i="12"/>
  <c r="E70" i="12" s="1"/>
  <c r="D70" i="14" s="1"/>
  <c r="C56" i="12"/>
  <c r="E56" i="12" s="1"/>
  <c r="D56" i="14" s="1"/>
  <c r="C40" i="12"/>
  <c r="E40" i="12" s="1"/>
  <c r="D40" i="14" s="1"/>
  <c r="C29" i="12"/>
  <c r="E29" i="12" s="1"/>
  <c r="D29" i="14" s="1"/>
  <c r="C24" i="12"/>
  <c r="E24" i="12" s="1"/>
  <c r="D24" i="14" s="1"/>
  <c r="C22" i="12"/>
  <c r="E22" i="12" s="1"/>
  <c r="D22" i="14" s="1"/>
  <c r="C15" i="12"/>
  <c r="E15" i="12" s="1"/>
  <c r="D15" i="14" s="1"/>
  <c r="C13" i="12"/>
  <c r="E13" i="12" s="1"/>
  <c r="D13" i="14" s="1"/>
  <c r="C12" i="12"/>
  <c r="E12" i="12" s="1"/>
  <c r="D12" i="14" s="1"/>
  <c r="C78" i="12"/>
  <c r="E78" i="12" s="1"/>
  <c r="D78" i="14" s="1"/>
  <c r="C10" i="12"/>
  <c r="E10" i="12" s="1"/>
  <c r="D10" i="14" s="1"/>
  <c r="C79" i="12"/>
  <c r="E79" i="12" s="1"/>
  <c r="D79" i="14" s="1"/>
  <c r="C67" i="12"/>
  <c r="E67" i="12" s="1"/>
  <c r="D67" i="14" s="1"/>
  <c r="C63" i="12"/>
  <c r="E63" i="12" s="1"/>
  <c r="D63" i="14" s="1"/>
  <c r="C59" i="12"/>
  <c r="E59" i="12" s="1"/>
  <c r="D59" i="14" s="1"/>
  <c r="C55" i="12"/>
  <c r="E55" i="12" s="1"/>
  <c r="D55" i="14" s="1"/>
  <c r="C51" i="12"/>
  <c r="E51" i="12" s="1"/>
  <c r="D51" i="14" s="1"/>
  <c r="C47" i="12"/>
  <c r="E47" i="12" s="1"/>
  <c r="D47" i="14" s="1"/>
  <c r="C43" i="12"/>
  <c r="E43" i="12" s="1"/>
  <c r="D43" i="14" s="1"/>
  <c r="C39" i="12"/>
  <c r="E39" i="12" s="1"/>
  <c r="D39" i="14" s="1"/>
  <c r="C35" i="12"/>
  <c r="E35" i="12" s="1"/>
  <c r="D35" i="14" s="1"/>
  <c r="C31" i="12"/>
  <c r="E31" i="12" s="1"/>
  <c r="D31" i="14" s="1"/>
  <c r="C75" i="12"/>
  <c r="E75" i="12" s="1"/>
  <c r="D75" i="14" s="1"/>
  <c r="C71" i="12"/>
  <c r="E71" i="12" s="1"/>
  <c r="D71" i="14" s="1"/>
</calcChain>
</file>

<file path=xl/comments1.xml><?xml version="1.0" encoding="utf-8"?>
<comments xmlns="http://schemas.openxmlformats.org/spreadsheetml/2006/main">
  <authors>
    <author>José Wellington</author>
  </authors>
  <commentList>
    <comment ref="C1" authorId="0" shapeId="0">
      <text>
        <r>
          <rPr>
            <b/>
            <sz val="9"/>
            <color indexed="81"/>
            <rFont val="Segoe UI"/>
            <charset val="1"/>
          </rPr>
          <t>José Wellington:</t>
        </r>
        <r>
          <rPr>
            <sz val="9"/>
            <color indexed="81"/>
            <rFont val="Segoe UI"/>
            <charset val="1"/>
          </rPr>
          <t xml:space="preserve">
Índice
Discente de Indicação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José Wellington:</t>
        </r>
        <r>
          <rPr>
            <sz val="9"/>
            <color indexed="81"/>
            <rFont val="Segoe UI"/>
            <charset val="1"/>
          </rPr>
          <t xml:space="preserve">
Índice Ponderado de Retenção Fluxo Acadêmico 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José Wellington:</t>
        </r>
        <r>
          <rPr>
            <sz val="9"/>
            <color indexed="81"/>
            <rFont val="Segoe UI"/>
            <charset val="1"/>
          </rPr>
          <t xml:space="preserve">
Índice de Concessão de Vagas Remuneradas de Monitoria</t>
        </r>
      </text>
    </comment>
  </commentList>
</comments>
</file>

<file path=xl/comments2.xml><?xml version="1.0" encoding="utf-8"?>
<comments xmlns="http://schemas.openxmlformats.org/spreadsheetml/2006/main">
  <authors>
    <author>José Wellington</author>
  </authors>
  <commentList>
    <comment ref="D1" authorId="0" shapeId="0">
      <text>
        <r>
          <rPr>
            <b/>
            <sz val="9"/>
            <color indexed="81"/>
            <rFont val="Segoe UI"/>
            <charset val="1"/>
          </rPr>
          <t>José Wellington:</t>
        </r>
        <r>
          <rPr>
            <sz val="9"/>
            <color indexed="81"/>
            <rFont val="Segoe UI"/>
            <charset val="1"/>
          </rPr>
          <t xml:space="preserve">
Índice
Discente de Indicação</t>
        </r>
      </text>
    </comment>
  </commentList>
</comments>
</file>

<file path=xl/comments3.xml><?xml version="1.0" encoding="utf-8"?>
<comments xmlns="http://schemas.openxmlformats.org/spreadsheetml/2006/main">
  <authors>
    <author>José Wellington</author>
  </authors>
  <commentList>
    <comment ref="E1" authorId="0" shapeId="0">
      <text>
        <r>
          <rPr>
            <b/>
            <sz val="9"/>
            <color indexed="81"/>
            <rFont val="Segoe UI"/>
            <charset val="1"/>
          </rPr>
          <t>José Wellington:</t>
        </r>
        <r>
          <rPr>
            <sz val="9"/>
            <color indexed="81"/>
            <rFont val="Segoe UI"/>
            <charset val="1"/>
          </rPr>
          <t xml:space="preserve">
Índice Ponderado de Retenção Fluxo Acadêmico </t>
        </r>
      </text>
    </comment>
  </commentList>
</comments>
</file>

<file path=xl/sharedStrings.xml><?xml version="1.0" encoding="utf-8"?>
<sst xmlns="http://schemas.openxmlformats.org/spreadsheetml/2006/main" count="1717" uniqueCount="316">
  <si>
    <t>CCGBEF/CPCE009</t>
  </si>
  <si>
    <t>ÁLGEBRA LINEAR E GEOMETRIA ANALÍTICA</t>
  </si>
  <si>
    <t>CCGBEF/CPCE091</t>
  </si>
  <si>
    <t>BIOCONTROLE DE DOENÇAS DE PLANTAS</t>
  </si>
  <si>
    <t>CCGBEF/CPCE001</t>
  </si>
  <si>
    <t>BIOLOGIA CELULAR</t>
  </si>
  <si>
    <t>CCGBEF/CPCE016</t>
  </si>
  <si>
    <t>BIOLOGIA VEGETAL II</t>
  </si>
  <si>
    <t>CCGBEF/CPCE002</t>
  </si>
  <si>
    <t>CÁLCULO DIFERENCIAL E INTEGRAL</t>
  </si>
  <si>
    <t>CCGBEF/CPCE023</t>
  </si>
  <si>
    <t>DENDROLOGIA</t>
  </si>
  <si>
    <t>CCGBEF/CPCE003</t>
  </si>
  <si>
    <t>DESENHO TÉCNICO</t>
  </si>
  <si>
    <t>CCGBEF/CPCE068</t>
  </si>
  <si>
    <t>ECOFISIOLOGIA FLORESTAL</t>
  </si>
  <si>
    <t>CCGBEF/CPCE031</t>
  </si>
  <si>
    <t>ECOLOGIA FLORESTAL</t>
  </si>
  <si>
    <t>CCGBEF/CPCE043</t>
  </si>
  <si>
    <t>ECONOMIA FLORESTAL</t>
  </si>
  <si>
    <t>CCGBEF/CPCE018</t>
  </si>
  <si>
    <t>ESTATÍSTICA BÁSICA</t>
  </si>
  <si>
    <t>CCGBEF/CPCE027</t>
  </si>
  <si>
    <t>GENÉTICA BÁSICA</t>
  </si>
  <si>
    <t>CCGBEF/CPCE028</t>
  </si>
  <si>
    <t>GEOPROCESSAMENTO</t>
  </si>
  <si>
    <t>CCGBEF/CPCE038</t>
  </si>
  <si>
    <t>HIDRÁULICA APLICADA</t>
  </si>
  <si>
    <t>CCGBEF/CPCE004</t>
  </si>
  <si>
    <t>INFORMÁTICA</t>
  </si>
  <si>
    <t>CCGBEF/CPCE005</t>
  </si>
  <si>
    <t>INICIAÇÃO ÀS CIÊNCIAS FLORESTAIS</t>
  </si>
  <si>
    <t>CCGBEF/CPCE060</t>
  </si>
  <si>
    <t>ESTÁGIO OBRIGATÓRIO</t>
  </si>
  <si>
    <t>CCGBEF/CPCE040</t>
  </si>
  <si>
    <t>INVENTÁRIO FLORESTAL</t>
  </si>
  <si>
    <t>CCGBEF/CPCE077</t>
  </si>
  <si>
    <t>LÍNGUA BRASILEIRA DE SINAIS (LIBRAS)</t>
  </si>
  <si>
    <t>CCGBEF/CPCE047</t>
  </si>
  <si>
    <t>MANEJO DE BACIAS HIDROGRÁFICAS</t>
  </si>
  <si>
    <t>CCGBEF/CPCE019</t>
  </si>
  <si>
    <t>MÁQUINAS E MECANIZAÇÃO FLORESTAL</t>
  </si>
  <si>
    <t>CCGBEF/CPCE006</t>
  </si>
  <si>
    <t>METODOLOGIA CIENTÍFICA</t>
  </si>
  <si>
    <t>CCGBEF/CPCE085</t>
  </si>
  <si>
    <t>PRESERVAÇÃO DA MADEIRA</t>
  </si>
  <si>
    <t>CCGBEF/CPCE007</t>
  </si>
  <si>
    <t>QUÍMICA GERAL E ANALÍTICA</t>
  </si>
  <si>
    <t>CCGBEF/CPCE014</t>
  </si>
  <si>
    <t>QUÍMICA ORGÂNICA</t>
  </si>
  <si>
    <t>CCGBEF/CPCE008</t>
  </si>
  <si>
    <t>SOCIOLOGIA RURAL</t>
  </si>
  <si>
    <t>CCGBEF/CPCE022</t>
  </si>
  <si>
    <t>TOPOGRAFIA</t>
  </si>
  <si>
    <t>CCGBEF/CPCE059</t>
  </si>
  <si>
    <t>TRABALHO DE CONCLUSÃO DE CURSO</t>
  </si>
  <si>
    <t>CCGBEF/CPCE015</t>
  </si>
  <si>
    <t>ZOOLOGIA GERAL</t>
  </si>
  <si>
    <t>2021.2</t>
  </si>
  <si>
    <t>2021.1</t>
  </si>
  <si>
    <t>CCGBEF/CPCE064</t>
  </si>
  <si>
    <t>ARBORIZAÇÃO E PAISAGISMO</t>
  </si>
  <si>
    <t>CCGBEF/CPCE010</t>
  </si>
  <si>
    <t>BIOLOGIA VEGETAL I</t>
  </si>
  <si>
    <t>CCGBEF/CPCE037</t>
  </si>
  <si>
    <t>COLHEITA E TRANSPORTE FLORESTAL</t>
  </si>
  <si>
    <t>CCGBEF/CPCE054</t>
  </si>
  <si>
    <t>CONSTRUÇÕES RURAIS</t>
  </si>
  <si>
    <t>CCGBEF/CPCE032</t>
  </si>
  <si>
    <t>ELABORAÇÃO DE PROJETO TÉCNICO-CIENTÍFICO</t>
  </si>
  <si>
    <t>CCGBEF/CPCE024</t>
  </si>
  <si>
    <t>ENTOMOLOGIA GERAL</t>
  </si>
  <si>
    <t>CCGBEF/CPCE013</t>
  </si>
  <si>
    <t>GEOLOGIA E MINERALOGIA</t>
  </si>
  <si>
    <t>CCGBEF/CPCE055</t>
  </si>
  <si>
    <t>MANEJO FLORESTAL</t>
  </si>
  <si>
    <t>CCGBEF/CPCE080</t>
  </si>
  <si>
    <t>MANEJO INTEGRADO DE PLANTAS DANINHAS</t>
  </si>
  <si>
    <t>CCGBEF/CPCE052</t>
  </si>
  <si>
    <t>MELHORAMENTO FLORESTAL</t>
  </si>
  <si>
    <t>CCGBEF/CPCE020</t>
  </si>
  <si>
    <t>METEOROLOGIA E CLIMATOLOGIA</t>
  </si>
  <si>
    <t>CCGBEF/CPCE021</t>
  </si>
  <si>
    <t>MICROBIOLOGIA</t>
  </si>
  <si>
    <t>CCGBEF/CPCE029</t>
  </si>
  <si>
    <t>PEDOLOGIA</t>
  </si>
  <si>
    <t>CCGBEF/CPCE084</t>
  </si>
  <si>
    <t>PLANEJAMENTO FLORESTAL</t>
  </si>
  <si>
    <t>2020.2</t>
  </si>
  <si>
    <t>CCGBEF/CPCE017</t>
  </si>
  <si>
    <t>BIOQUÍMICA</t>
  </si>
  <si>
    <t>CCGBEF/CPCE066</t>
  </si>
  <si>
    <t>BIOTECNOLOGIA FLORESTAL</t>
  </si>
  <si>
    <t>CCGBEF/CPCE067</t>
  </si>
  <si>
    <t>CONTROLE BIOLÓGICO DE PRAGAS</t>
  </si>
  <si>
    <t>CCGBEF/CPCE048</t>
  </si>
  <si>
    <t>PATOLOGIA FLORESTAL</t>
  </si>
  <si>
    <t>CCGBEF/CPCE086</t>
  </si>
  <si>
    <t>PRODUÇÃO DE CELULOSE E PAPEL</t>
  </si>
  <si>
    <t>CCGBEF/CPCE053</t>
  </si>
  <si>
    <t>SISTEMAS AGROFLORESTAIS</t>
  </si>
  <si>
    <t>2020.1</t>
  </si>
  <si>
    <t>CCGBEF/CPCE034</t>
  </si>
  <si>
    <t>FERTILIDADE DO SOLO E NUTRIÇÃO DE PLANTAS</t>
  </si>
  <si>
    <t>CCGBEF/CPCE012</t>
  </si>
  <si>
    <t>FÍSICA BÁSICA</t>
  </si>
  <si>
    <t>CCGBEF/CPCE039</t>
  </si>
  <si>
    <t>INCÊNDIOS FLORESTAIS</t>
  </si>
  <si>
    <t>CCGBEF/CPCE041</t>
  </si>
  <si>
    <t>PROPRIEDADES FÍSICAS, MECÂNICAS E ESTRUTURAS EM MADEIRA</t>
  </si>
  <si>
    <t>CCGBEF/CPCE057</t>
  </si>
  <si>
    <t>RECUPERAÇÃO DE ÁREAS DEGRADADAS</t>
  </si>
  <si>
    <t>Período</t>
  </si>
  <si>
    <t>Cod. Comp.</t>
  </si>
  <si>
    <t>Nome Componente</t>
  </si>
  <si>
    <t xml:space="preserve">CCGBEF/CPCE049 </t>
  </si>
  <si>
    <t xml:space="preserve">CCGBEF/CPCE009 </t>
  </si>
  <si>
    <t xml:space="preserve">CCGBEF/CPCE062 </t>
  </si>
  <si>
    <t xml:space="preserve">CCGBEF/CPCE064 </t>
  </si>
  <si>
    <t xml:space="preserve">CCGBEF/CPCE050 </t>
  </si>
  <si>
    <t xml:space="preserve">CCGBEF/CPCE091 </t>
  </si>
  <si>
    <t xml:space="preserve">CCGBEF/CPCE001 </t>
  </si>
  <si>
    <t xml:space="preserve">CCGBEF/CPCE010 </t>
  </si>
  <si>
    <t xml:space="preserve">CCGBEF/CPCE016 </t>
  </si>
  <si>
    <t xml:space="preserve">CCGBEF/CPCE030 </t>
  </si>
  <si>
    <t xml:space="preserve">CCGBEF/CPCE017 </t>
  </si>
  <si>
    <t xml:space="preserve">CCGBEF/CPCE066 </t>
  </si>
  <si>
    <t xml:space="preserve">CCGBEF/CPCE002 </t>
  </si>
  <si>
    <t xml:space="preserve">CCGBEF/CPCE037 </t>
  </si>
  <si>
    <t xml:space="preserve">CCGBEF/CPCE054 </t>
  </si>
  <si>
    <t xml:space="preserve">CCGBEF/CPCE067 </t>
  </si>
  <si>
    <t xml:space="preserve">CCGBEF/CPCE023 </t>
  </si>
  <si>
    <t xml:space="preserve">CCGBEF/CPCE003 </t>
  </si>
  <si>
    <t xml:space="preserve">CCGBEF/CPCE068 </t>
  </si>
  <si>
    <t xml:space="preserve">CCGBEF/CPCE011 </t>
  </si>
  <si>
    <t xml:space="preserve">CCGBEF/CPCE069 </t>
  </si>
  <si>
    <t xml:space="preserve">CCGBEF/CPCE031 </t>
  </si>
  <si>
    <t xml:space="preserve">CCGBEF/CPCE043 </t>
  </si>
  <si>
    <t xml:space="preserve">CCGBEF/CPCE032 </t>
  </si>
  <si>
    <t xml:space="preserve"> ELABORAÇÃO DE PROJETO TÉCNICO</t>
  </si>
  <si>
    <t xml:space="preserve">CCGBEF/CPCE071 </t>
  </si>
  <si>
    <t xml:space="preserve">CCGBEF/CPCE044 </t>
  </si>
  <si>
    <t xml:space="preserve">CCGBEF/CPCE072 </t>
  </si>
  <si>
    <t xml:space="preserve">CCGBEF/CPCE045 </t>
  </si>
  <si>
    <t xml:space="preserve">CCGBEF/CPCE024 </t>
  </si>
  <si>
    <t xml:space="preserve">CCGBEF/CPCE060 </t>
  </si>
  <si>
    <t xml:space="preserve">CCGBEF/CPCE018 </t>
  </si>
  <si>
    <t xml:space="preserve">CCGBEF/CPCE033 </t>
  </si>
  <si>
    <t xml:space="preserve">CCGBEF/CPCE025 </t>
  </si>
  <si>
    <t xml:space="preserve">CCGBEF/CPCE046 </t>
  </si>
  <si>
    <t xml:space="preserve">CCGBEF/CPCE034 </t>
  </si>
  <si>
    <t xml:space="preserve">CCGBEF/CPCE012 </t>
  </si>
  <si>
    <t xml:space="preserve">CCGBEF/CPCE026 </t>
  </si>
  <si>
    <t xml:space="preserve">CCGBEF/CPCE027 </t>
  </si>
  <si>
    <t xml:space="preserve">CCGBEF/CPCE013 </t>
  </si>
  <si>
    <t xml:space="preserve">CCGBEF/CPCE028 </t>
  </si>
  <si>
    <t xml:space="preserve">CCGBEF/CPCE038 </t>
  </si>
  <si>
    <t xml:space="preserve">CCGBEF/CPCE039 </t>
  </si>
  <si>
    <t xml:space="preserve">CCGBEF/CPCE051 </t>
  </si>
  <si>
    <t xml:space="preserve">CCGBEF/CPCE004 </t>
  </si>
  <si>
    <t xml:space="preserve">CCGBEF/CPCE005 </t>
  </si>
  <si>
    <t xml:space="preserve">CCGBEF/CPCE040 </t>
  </si>
  <si>
    <t xml:space="preserve">CCGBEF/CPCE077 </t>
  </si>
  <si>
    <t xml:space="preserve">CCGBEF/CPCE047 </t>
  </si>
  <si>
    <t xml:space="preserve">CCGBEF/CPCE055 </t>
  </si>
  <si>
    <t xml:space="preserve">CCGBEF/CPCE080 </t>
  </si>
  <si>
    <t xml:space="preserve">CCGBEF/CPCE019 </t>
  </si>
  <si>
    <t xml:space="preserve">CCGBEF/CPCE052 </t>
  </si>
  <si>
    <t xml:space="preserve">CCGBEF/CPCE020 </t>
  </si>
  <si>
    <t xml:space="preserve">CCGBEF/CPCE006 </t>
  </si>
  <si>
    <t xml:space="preserve">CCGBEF/CPCE021 </t>
  </si>
  <si>
    <t xml:space="preserve">CCGBEF/CPCE048 </t>
  </si>
  <si>
    <t xml:space="preserve">CCGBEF/CPCE029 </t>
  </si>
  <si>
    <t xml:space="preserve">CCGBEF/CPCE084 </t>
  </si>
  <si>
    <t xml:space="preserve">CCGBEF/CPCE056 </t>
  </si>
  <si>
    <t xml:space="preserve">CCGBEF/CPCE085 </t>
  </si>
  <si>
    <t xml:space="preserve">CCGBEF/CPCE086 </t>
  </si>
  <si>
    <t xml:space="preserve">CCGBEF/CPCE087 </t>
  </si>
  <si>
    <t xml:space="preserve">CCGBEF/CPCE041 </t>
  </si>
  <si>
    <t xml:space="preserve">CCGBEF/CPCE007 </t>
  </si>
  <si>
    <t xml:space="preserve">CCGBEF/CPCE014 </t>
  </si>
  <si>
    <t xml:space="preserve">CCGBEF/CPCE088 </t>
  </si>
  <si>
    <t xml:space="preserve">CCGBEF/CPCE057 </t>
  </si>
  <si>
    <t xml:space="preserve">CCGBEF/CPCE035 </t>
  </si>
  <si>
    <t xml:space="preserve">CCGBEF/CPCE058 </t>
  </si>
  <si>
    <t xml:space="preserve">CCGBEF/CPCE053 </t>
  </si>
  <si>
    <t xml:space="preserve">CCGBEF/CPCE036 </t>
  </si>
  <si>
    <t xml:space="preserve">CCGBEF/CPCE008 </t>
  </si>
  <si>
    <t xml:space="preserve">CCGBEF/CPCE022 </t>
  </si>
  <si>
    <t xml:space="preserve">CCGBEF/CPCE059 </t>
  </si>
  <si>
    <t xml:space="preserve">CCGBEF/CPCE090 </t>
  </si>
  <si>
    <t xml:space="preserve">CCGBEF/CPCE042 </t>
  </si>
  <si>
    <t xml:space="preserve">CCGBEF/CPCE015 </t>
  </si>
  <si>
    <t xml:space="preserve"> ADMINISTRAÇÃO FLORESTAL </t>
  </si>
  <si>
    <t>ANÁLISE DE SEMENTES FLORESTAIS </t>
  </si>
  <si>
    <t>AVALIAÇÃO DE IMPACTOS AMBIENTAIS E PERÍCIA FLORESTAL </t>
  </si>
  <si>
    <t>BIOMETRIA I </t>
  </si>
  <si>
    <t>ECOLOGIA DE INSETOS FLORESTAIS </t>
  </si>
  <si>
    <t xml:space="preserve"> EMPREENDEDORISMO </t>
  </si>
  <si>
    <t xml:space="preserve"> ENERGIA DA BIOMASSA FLORESTAL </t>
  </si>
  <si>
    <t xml:space="preserve"> ENERGIA PARA CERÂMICAS E OLARIAS </t>
  </si>
  <si>
    <t xml:space="preserve"> ENTOMOLOGIA FLORESTAL </t>
  </si>
  <si>
    <t xml:space="preserve"> ESTRUTURA ANATÔMICA E QUÍMICA DA MADEIRA </t>
  </si>
  <si>
    <t xml:space="preserve"> EXPERIMENTAÇÃO APLICADA À CIÊNCIA FLORESTAL </t>
  </si>
  <si>
    <t xml:space="preserve"> EXTENSÃO RURAL </t>
  </si>
  <si>
    <t xml:space="preserve"> FISIOLOGIA VEGETAL </t>
  </si>
  <si>
    <t xml:space="preserve"> INDUSTRIALIZAÇÃO DA MADEIRA </t>
  </si>
  <si>
    <t xml:space="preserve"> POLÍTICA E LEGISLAÇÃO FLORESTAL </t>
  </si>
  <si>
    <t xml:space="preserve"> RECEITUÁRIO AGRONÔMICO E TECNOLOGIA DE APLICAÇÃO DE AGROTÓXICOS </t>
  </si>
  <si>
    <t xml:space="preserve"> SEMENTES FLORESTAIS </t>
  </si>
  <si>
    <t xml:space="preserve"> SILVICULTURA DE FLORESTAS DE PRODUÇÃO </t>
  </si>
  <si>
    <t xml:space="preserve"> SISTEMAS E MÉTODOS SILVICULTURAIS </t>
  </si>
  <si>
    <t xml:space="preserve"> UNIDADES DE CONSERVAÇÃO </t>
  </si>
  <si>
    <t xml:space="preserve"> VIVEIROS FLORESTAIS </t>
  </si>
  <si>
    <t xml:space="preserve"> ÁLGEBRA LINEAR E GEOMETRIA ANALÍTICA </t>
  </si>
  <si>
    <t xml:space="preserve"> ANÁLISE DE SEMENTES FLORESTAIS </t>
  </si>
  <si>
    <t xml:space="preserve"> ARBORIZAÇÃO E PAISAGISMO </t>
  </si>
  <si>
    <t xml:space="preserve"> AVALIAÇÃO DE IMPACTOS AMBIENTAIS E PERÍCIA FLORESTAL </t>
  </si>
  <si>
    <t xml:space="preserve"> BIOCONTROLE DE DOENÇAS DE PLANTAS </t>
  </si>
  <si>
    <t xml:space="preserve"> BIOLOGIA CELULAR </t>
  </si>
  <si>
    <t xml:space="preserve"> BIOLOGIA VEGETAL I </t>
  </si>
  <si>
    <t xml:space="preserve"> BIOLOGIA VEGETAL II </t>
  </si>
  <si>
    <t xml:space="preserve"> BIOMETRIA I </t>
  </si>
  <si>
    <t xml:space="preserve"> BIOQUÍMICA </t>
  </si>
  <si>
    <t xml:space="preserve"> BIOTECNOLOGIA FLORESTAL </t>
  </si>
  <si>
    <t xml:space="preserve"> CÁLCULO DIFERENCIAL E INTEGRAL </t>
  </si>
  <si>
    <t xml:space="preserve"> COLHEITA E TRANSPORTE FLORESTAL </t>
  </si>
  <si>
    <t xml:space="preserve"> CONSTRUÇÕES RURAIS </t>
  </si>
  <si>
    <t xml:space="preserve"> CONTROLE BIOLÓGICO DE PRAGAS </t>
  </si>
  <si>
    <t xml:space="preserve"> DENDROLOGIA </t>
  </si>
  <si>
    <t xml:space="preserve"> DESENHO TÉCNICO </t>
  </si>
  <si>
    <t xml:space="preserve"> ECOFISIOLOGIA FLORESTAL </t>
  </si>
  <si>
    <t xml:space="preserve"> ECOLOGIA BÁSICA </t>
  </si>
  <si>
    <t xml:space="preserve"> ECOLOGIA DE INSETOS FLORESTAIS </t>
  </si>
  <si>
    <t xml:space="preserve"> ECOLOGIA FLORESTAL </t>
  </si>
  <si>
    <t xml:space="preserve"> ECONOMIA FLORESTAL </t>
  </si>
  <si>
    <t xml:space="preserve"> ENTOMOLOGIA GERAL </t>
  </si>
  <si>
    <t xml:space="preserve"> ESTÁGIO OBRIGATÓRIO </t>
  </si>
  <si>
    <t xml:space="preserve"> ESTATÍSTICA BÁSICA </t>
  </si>
  <si>
    <t xml:space="preserve"> FERTILIDADE DO SOLO E NUTRIÇÃO DE PLANTAS </t>
  </si>
  <si>
    <t xml:space="preserve"> FÍSICA BÁSICA </t>
  </si>
  <si>
    <t xml:space="preserve"> GENÉTICA BÁSICA </t>
  </si>
  <si>
    <t xml:space="preserve"> GEOLOGIA E MINERALOGIA </t>
  </si>
  <si>
    <t xml:space="preserve"> GEOPROCESSAMENTO </t>
  </si>
  <si>
    <t xml:space="preserve"> HIDRÁULICA APLICADA </t>
  </si>
  <si>
    <t xml:space="preserve"> INCÊNDIOS FLORESTAIS </t>
  </si>
  <si>
    <t xml:space="preserve"> INFORMÁTICA </t>
  </si>
  <si>
    <t xml:space="preserve"> INICIAÇÃO ÀS CIÊNCIAS FLORESTAIS </t>
  </si>
  <si>
    <t xml:space="preserve"> INVENTÁRIO FLORESTAL </t>
  </si>
  <si>
    <t xml:space="preserve"> LÍNGUA BRASILEIRA DE SINAIS (LIBRAS) </t>
  </si>
  <si>
    <t xml:space="preserve"> MANEJO DE BACIAS HIDROGRÁFICAS </t>
  </si>
  <si>
    <t xml:space="preserve"> MANEJO FLORESTAL </t>
  </si>
  <si>
    <t xml:space="preserve"> MANEJO INTEGRADO DE PLANTAS DANINHAS </t>
  </si>
  <si>
    <t xml:space="preserve"> MÁQUINAS E MECANIZAÇÃO FLORESTAL </t>
  </si>
  <si>
    <t xml:space="preserve"> MELHORAMENTO FLORESTAL </t>
  </si>
  <si>
    <t xml:space="preserve"> METEOROLOGIA E CLIMATOLOGIA </t>
  </si>
  <si>
    <t xml:space="preserve"> METODOLOGIA CIENTÍFICA </t>
  </si>
  <si>
    <t xml:space="preserve"> MICROBIOLOGIA </t>
  </si>
  <si>
    <t xml:space="preserve"> PATOLOGIA FLORESTAL </t>
  </si>
  <si>
    <t xml:space="preserve"> PEDOLOGIA </t>
  </si>
  <si>
    <t xml:space="preserve"> PLANEJAMENTO FLORESTAL </t>
  </si>
  <si>
    <t xml:space="preserve"> PRESERVAÇÃO DA MADEIRA </t>
  </si>
  <si>
    <t xml:space="preserve"> PRODUÇÃO DE CELULOSE E PAPEL </t>
  </si>
  <si>
    <t xml:space="preserve"> PRODUTOS FLORESTAIS NÃO MADEIREIROS </t>
  </si>
  <si>
    <t xml:space="preserve"> PROPRIEDADES FÍSICAS, MECÂNICAS E ESTRUTURAS EM MADEIRA </t>
  </si>
  <si>
    <t xml:space="preserve"> QUÍMICA GERAL E ANALÍTICA </t>
  </si>
  <si>
    <t xml:space="preserve"> QUÍMICA ORGÂNICA </t>
  </si>
  <si>
    <t xml:space="preserve"> RECUPERAÇÃO DE ÁREAS DEGRADADAS </t>
  </si>
  <si>
    <t xml:space="preserve"> SISTEMAS AGROFLORESTAIS </t>
  </si>
  <si>
    <t xml:space="preserve"> SOCIOLOGIA RURAL </t>
  </si>
  <si>
    <t xml:space="preserve"> TOPOGRAFIA </t>
  </si>
  <si>
    <t xml:space="preserve"> TRABALHO DE CONCLUSÃO DE CURSO </t>
  </si>
  <si>
    <t xml:space="preserve"> ZOOLOGIA GERAL </t>
  </si>
  <si>
    <t>ECOLOGIA BÁSICA </t>
  </si>
  <si>
    <t>EMPREENDEDORISMO </t>
  </si>
  <si>
    <t>ENERGIA DA BIOMASSA FLORESTAL </t>
  </si>
  <si>
    <t>ENERGIA PARA CERÂMICAS E OLARIAS </t>
  </si>
  <si>
    <t>ENTOMOLOGIA FLORESTAL </t>
  </si>
  <si>
    <t>ESTRUTURA ANATÔMICA E QUÍMICA DA MADEIRA </t>
  </si>
  <si>
    <t>EXPERIMENTAÇÃO APLICADA À CIÊNCIA FLORESTAL </t>
  </si>
  <si>
    <t>EXTENSÃO RURAL </t>
  </si>
  <si>
    <t>FISIOLOGIA VEGETAL </t>
  </si>
  <si>
    <t>INDUSTRIALIZAÇÃO DA MADEIRA </t>
  </si>
  <si>
    <t>POLÍTICA E LEGISLAÇÃO FLORESTAL </t>
  </si>
  <si>
    <t>PRODUTOS FLORESTAIS NÃO MADEIREIROS </t>
  </si>
  <si>
    <t>RECEITUÁRIO AGRONÔMICO E TECNOLOGIA DE APLICAÇÃO DE AGROTÓXICOS </t>
  </si>
  <si>
    <t>SEMENTES FLORESTAIS </t>
  </si>
  <si>
    <t>SILVICULTURA DE FLORESTAS DE PRODUÇÃO </t>
  </si>
  <si>
    <t>SISTEMAS E MÉTODOS SILVICULTURAIS </t>
  </si>
  <si>
    <t>UNIDADES DE CONSERVAÇÃO </t>
  </si>
  <si>
    <t>VIVEIROS FLORESTAIS </t>
  </si>
  <si>
    <t>ADMINISTRAÇÃO FLORESTAL </t>
  </si>
  <si>
    <t>POR FALTA</t>
  </si>
  <si>
    <t>TOTAL</t>
  </si>
  <si>
    <t>POR NOTA</t>
  </si>
  <si>
    <t>a</t>
  </si>
  <si>
    <t>b</t>
  </si>
  <si>
    <t>c</t>
  </si>
  <si>
    <t>Parâmetros</t>
  </si>
  <si>
    <t>-</t>
  </si>
  <si>
    <t>media</t>
  </si>
  <si>
    <t>2022.1</t>
  </si>
  <si>
    <t>IRFA media</t>
  </si>
  <si>
    <r>
      <t>Σ</t>
    </r>
    <r>
      <rPr>
        <b/>
        <sz val="8.8000000000000007"/>
        <color theme="1"/>
        <rFont val="Calibri"/>
        <family val="2"/>
      </rPr>
      <t>MA</t>
    </r>
  </si>
  <si>
    <t xml:space="preserve">IPRFA </t>
  </si>
  <si>
    <t>Num. Total de indicações</t>
  </si>
  <si>
    <t>IDI(i.y)</t>
  </si>
  <si>
    <t>TDI (y)</t>
  </si>
  <si>
    <t>TDA (y)</t>
  </si>
  <si>
    <t>ICVRM</t>
  </si>
  <si>
    <t xml:space="preserve">Comtemplação em </t>
  </si>
  <si>
    <t>2022.2</t>
  </si>
  <si>
    <t>2023.1</t>
  </si>
  <si>
    <t>32 PARTICIPANTES</t>
  </si>
  <si>
    <t>2023.1 (excluída em 2023.2)</t>
  </si>
  <si>
    <t>Docente contemplado em 2023.1 - Art. 8º: excluído em 2023.2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</si>
</sst>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8.8000000000000007"/>
      <color theme="1"/>
      <name val="Calibri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sz val="11"/>
      <color rgb="FFFF0000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z val="11"/>
      <name val="Calibri"/>
      <family val="2"/>
      <scheme val="minor"/>
    </font>
    <font>
      <sz val="11"/>
      <name val="Verdana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7" fillId="2" borderId="12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2" fontId="13" fillId="3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12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B1" zoomScale="154" zoomScaleNormal="154" workbookViewId="0">
      <selection activeCell="B8" sqref="B8:E8"/>
    </sheetView>
  </sheetViews>
  <sheetFormatPr defaultColWidth="0" defaultRowHeight="15" zeroHeight="1" x14ac:dyDescent="0.25"/>
  <cols>
    <col min="1" max="1" width="22.42578125" style="41" bestFit="1" customWidth="1"/>
    <col min="2" max="2" width="56.42578125" style="53" customWidth="1"/>
    <col min="3" max="3" width="9.140625" style="52" customWidth="1"/>
    <col min="4" max="5" width="9.140625" style="41" customWidth="1"/>
    <col min="6" max="6" width="61.28515625" style="41" bestFit="1" customWidth="1"/>
    <col min="7" max="7" width="9.140625" style="41" customWidth="1"/>
    <col min="8" max="16384" width="9.140625" style="41" hidden="1"/>
  </cols>
  <sheetData>
    <row r="1" spans="1:6" ht="15.75" customHeight="1" x14ac:dyDescent="0.25">
      <c r="A1" s="42" t="s">
        <v>113</v>
      </c>
      <c r="B1" s="43" t="s">
        <v>114</v>
      </c>
      <c r="C1" s="44" t="s">
        <v>306</v>
      </c>
      <c r="D1" s="43" t="s">
        <v>304</v>
      </c>
      <c r="E1" s="43" t="s">
        <v>309</v>
      </c>
      <c r="F1" s="43" t="s">
        <v>310</v>
      </c>
    </row>
    <row r="2" spans="1:6" ht="15.75" thickBot="1" x14ac:dyDescent="0.3">
      <c r="A2" s="45"/>
      <c r="B2" s="46"/>
      <c r="C2" s="47"/>
      <c r="D2" s="46"/>
      <c r="E2" s="46"/>
      <c r="F2" s="46"/>
    </row>
    <row r="3" spans="1:6" x14ac:dyDescent="0.25">
      <c r="A3" s="57" t="s">
        <v>127</v>
      </c>
      <c r="B3" s="58" t="s">
        <v>225</v>
      </c>
      <c r="C3" s="59">
        <v>2.9713141142548403</v>
      </c>
      <c r="D3" s="59">
        <v>3.0466256537638512</v>
      </c>
      <c r="E3" s="59">
        <v>4.5322827108912715</v>
      </c>
    </row>
    <row r="4" spans="1:6" x14ac:dyDescent="0.25">
      <c r="A4" s="54" t="s">
        <v>180</v>
      </c>
      <c r="B4" s="55" t="s">
        <v>266</v>
      </c>
      <c r="C4" s="56">
        <v>3.2143521629411347</v>
      </c>
      <c r="D4" s="56">
        <v>2.4670827214516402</v>
      </c>
      <c r="E4" s="56">
        <v>4.0742588029222073</v>
      </c>
      <c r="F4" s="25" t="s">
        <v>314</v>
      </c>
    </row>
    <row r="5" spans="1:6" x14ac:dyDescent="0.25">
      <c r="A5" s="48" t="s">
        <v>154</v>
      </c>
      <c r="B5" s="49" t="s">
        <v>242</v>
      </c>
      <c r="C5" s="50">
        <v>2.3692541229268778</v>
      </c>
      <c r="D5" s="50">
        <v>2.7381476397393376</v>
      </c>
      <c r="E5" s="50">
        <v>3.9227747012027763</v>
      </c>
    </row>
    <row r="6" spans="1:6" x14ac:dyDescent="0.25">
      <c r="A6" s="57" t="s">
        <v>164</v>
      </c>
      <c r="B6" s="58" t="s">
        <v>251</v>
      </c>
      <c r="C6" s="59">
        <v>3.0682241272628965</v>
      </c>
      <c r="D6" s="59">
        <v>2.2451479855419869</v>
      </c>
      <c r="E6" s="59">
        <v>3.7792600491734349</v>
      </c>
    </row>
    <row r="7" spans="1:6" x14ac:dyDescent="0.25">
      <c r="A7" s="48" t="s">
        <v>169</v>
      </c>
      <c r="B7" s="49" t="s">
        <v>256</v>
      </c>
      <c r="C7" s="50">
        <v>2.3692541229268778</v>
      </c>
      <c r="D7" s="50">
        <v>2.5868684924328909</v>
      </c>
      <c r="E7" s="50">
        <v>3.7714955538963295</v>
      </c>
    </row>
    <row r="8" spans="1:6" x14ac:dyDescent="0.25">
      <c r="A8" s="57" t="s">
        <v>168</v>
      </c>
      <c r="B8" s="58" t="s">
        <v>255</v>
      </c>
      <c r="C8" s="59">
        <v>2.9713141142548403</v>
      </c>
      <c r="D8" s="59">
        <v>2.2478369315680631</v>
      </c>
      <c r="E8" s="59">
        <v>3.733493988695483</v>
      </c>
    </row>
    <row r="9" spans="1:6" s="63" customFormat="1" x14ac:dyDescent="0.25">
      <c r="A9" s="60" t="s">
        <v>137</v>
      </c>
      <c r="B9" s="61" t="s">
        <v>235</v>
      </c>
      <c r="C9" s="56">
        <v>3.0682241272628965</v>
      </c>
      <c r="D9" s="56">
        <v>2.1745720209661235</v>
      </c>
      <c r="E9" s="56">
        <v>3.7086840845975715</v>
      </c>
      <c r="F9" s="62" t="s">
        <v>315</v>
      </c>
    </row>
    <row r="10" spans="1:6" x14ac:dyDescent="0.25">
      <c r="A10" s="48" t="s">
        <v>125</v>
      </c>
      <c r="B10" s="49" t="s">
        <v>223</v>
      </c>
      <c r="C10" s="50">
        <v>3.1474053733105216</v>
      </c>
      <c r="D10" s="50">
        <v>2.0594371878518678</v>
      </c>
      <c r="E10" s="50">
        <v>3.6331398745071288</v>
      </c>
    </row>
    <row r="11" spans="1:6" x14ac:dyDescent="0.25">
      <c r="A11" s="48" t="s">
        <v>156</v>
      </c>
      <c r="B11" s="49" t="s">
        <v>244</v>
      </c>
      <c r="C11" s="50">
        <v>3.1474053733105216</v>
      </c>
      <c r="D11" s="50">
        <v>2.0220501407430742</v>
      </c>
      <c r="E11" s="50">
        <v>3.5957528273983348</v>
      </c>
    </row>
    <row r="12" spans="1:6" x14ac:dyDescent="0.25">
      <c r="A12" s="48" t="s">
        <v>116</v>
      </c>
      <c r="B12" s="49" t="s">
        <v>214</v>
      </c>
      <c r="C12" s="50">
        <v>2.670284118590859</v>
      </c>
      <c r="D12" s="50">
        <v>2.2125205246823563</v>
      </c>
      <c r="E12" s="50">
        <v>3.547662583977786</v>
      </c>
    </row>
    <row r="13" spans="1:6" x14ac:dyDescent="0.25">
      <c r="A13" s="48" t="s">
        <v>132</v>
      </c>
      <c r="B13" s="49" t="s">
        <v>230</v>
      </c>
      <c r="C13" s="50">
        <v>2.670284118590859</v>
      </c>
      <c r="D13" s="50">
        <v>2.1881127327381535</v>
      </c>
      <c r="E13" s="50">
        <v>3.5232547920335833</v>
      </c>
    </row>
    <row r="14" spans="1:6" x14ac:dyDescent="0.25">
      <c r="A14" s="48" t="s">
        <v>121</v>
      </c>
      <c r="B14" s="49" t="s">
        <v>219</v>
      </c>
      <c r="C14" s="50">
        <v>2.670284118590859</v>
      </c>
      <c r="D14" s="50">
        <v>2.1493669723157152</v>
      </c>
      <c r="E14" s="50">
        <v>3.4845090316111449</v>
      </c>
    </row>
    <row r="15" spans="1:6" x14ac:dyDescent="0.25">
      <c r="A15" s="54" t="s">
        <v>155</v>
      </c>
      <c r="B15" s="55" t="s">
        <v>243</v>
      </c>
      <c r="C15" s="56">
        <v>2.8463753776465404</v>
      </c>
      <c r="D15" s="56">
        <v>2.0406296453143402</v>
      </c>
      <c r="E15" s="56">
        <v>3.4638173341376106</v>
      </c>
      <c r="F15" s="25" t="s">
        <v>314</v>
      </c>
    </row>
    <row r="16" spans="1:6" x14ac:dyDescent="0.25">
      <c r="A16" s="54" t="s">
        <v>161</v>
      </c>
      <c r="B16" s="55" t="s">
        <v>248</v>
      </c>
      <c r="C16" s="56">
        <v>3.0682241272628965</v>
      </c>
      <c r="D16" s="56">
        <v>1.8809263618703556</v>
      </c>
      <c r="E16" s="56">
        <v>3.4150384255018036</v>
      </c>
      <c r="F16" s="25" t="s">
        <v>314</v>
      </c>
    </row>
    <row r="17" spans="1:5" x14ac:dyDescent="0.25">
      <c r="A17" s="48" t="s">
        <v>146</v>
      </c>
      <c r="B17" s="49" t="s">
        <v>238</v>
      </c>
      <c r="C17" s="50">
        <v>2.9713141142548403</v>
      </c>
      <c r="D17" s="50">
        <v>1.921769025280829</v>
      </c>
      <c r="E17" s="50">
        <v>3.4074260824082492</v>
      </c>
    </row>
    <row r="18" spans="1:5" ht="28.5" x14ac:dyDescent="0.25">
      <c r="A18" s="48" t="s">
        <v>148</v>
      </c>
      <c r="B18" s="49" t="s">
        <v>203</v>
      </c>
      <c r="C18" s="50">
        <v>2.670284118590859</v>
      </c>
      <c r="D18" s="50">
        <v>2.0649925055798115</v>
      </c>
      <c r="E18" s="50">
        <v>3.4001345648752412</v>
      </c>
    </row>
    <row r="19" spans="1:5" x14ac:dyDescent="0.25">
      <c r="A19" s="48" t="s">
        <v>134</v>
      </c>
      <c r="B19" s="49" t="s">
        <v>232</v>
      </c>
      <c r="C19" s="50">
        <v>2.3692541229268778</v>
      </c>
      <c r="D19" s="50">
        <v>2.0638019932543177</v>
      </c>
      <c r="E19" s="50">
        <v>3.2484290547177563</v>
      </c>
    </row>
    <row r="20" spans="1:5" x14ac:dyDescent="0.25">
      <c r="A20" s="48" t="s">
        <v>153</v>
      </c>
      <c r="B20" s="49" t="s">
        <v>241</v>
      </c>
      <c r="C20" s="50">
        <v>2.3692541229268778</v>
      </c>
      <c r="D20" s="50">
        <v>2.0624110357977319</v>
      </c>
      <c r="E20" s="50">
        <v>3.2470380972611705</v>
      </c>
    </row>
    <row r="21" spans="1:5" x14ac:dyDescent="0.25">
      <c r="A21" s="48" t="s">
        <v>124</v>
      </c>
      <c r="B21" s="49" t="s">
        <v>222</v>
      </c>
      <c r="C21" s="50">
        <v>2.670284118590859</v>
      </c>
      <c r="D21" s="50">
        <v>1.9064697276433242</v>
      </c>
      <c r="E21" s="50">
        <v>3.241611786938754</v>
      </c>
    </row>
    <row r="22" spans="1:5" x14ac:dyDescent="0.25">
      <c r="A22" s="48" t="s">
        <v>144</v>
      </c>
      <c r="B22" s="49" t="s">
        <v>236</v>
      </c>
      <c r="C22" s="50">
        <v>2.670284118590859</v>
      </c>
      <c r="D22" s="50">
        <v>1.8828866009036567</v>
      </c>
      <c r="E22" s="50">
        <v>3.218028660199086</v>
      </c>
    </row>
    <row r="23" spans="1:5" x14ac:dyDescent="0.25">
      <c r="A23" s="48" t="s">
        <v>170</v>
      </c>
      <c r="B23" s="49" t="s">
        <v>257</v>
      </c>
      <c r="C23" s="50">
        <v>2.3692541229268778</v>
      </c>
      <c r="D23" s="50">
        <v>1.9520942303463771</v>
      </c>
      <c r="E23" s="50">
        <v>3.136721291809816</v>
      </c>
    </row>
    <row r="24" spans="1:5" x14ac:dyDescent="0.25">
      <c r="A24" s="48" t="s">
        <v>187</v>
      </c>
      <c r="B24" s="49" t="s">
        <v>269</v>
      </c>
      <c r="C24" s="50">
        <v>2.3692541229268778</v>
      </c>
      <c r="D24" s="50">
        <v>1.9513910034734365</v>
      </c>
      <c r="E24" s="50">
        <v>3.1360180649368754</v>
      </c>
    </row>
    <row r="25" spans="1:5" x14ac:dyDescent="0.25">
      <c r="A25" s="48" t="s">
        <v>171</v>
      </c>
      <c r="B25" s="49" t="s">
        <v>258</v>
      </c>
      <c r="C25" s="50">
        <v>2.3692541229268778</v>
      </c>
      <c r="D25" s="50">
        <v>1.9504976187778</v>
      </c>
      <c r="E25" s="50">
        <v>3.1351246802412387</v>
      </c>
    </row>
    <row r="26" spans="1:5" x14ac:dyDescent="0.25">
      <c r="A26" s="48" t="s">
        <v>163</v>
      </c>
      <c r="B26" s="49" t="s">
        <v>250</v>
      </c>
      <c r="C26" s="50">
        <v>2.670284118590859</v>
      </c>
      <c r="D26" s="50">
        <v>1.6800286028369411</v>
      </c>
      <c r="E26" s="50">
        <v>3.0151706621323706</v>
      </c>
    </row>
    <row r="27" spans="1:5" x14ac:dyDescent="0.25">
      <c r="A27" s="48" t="s">
        <v>129</v>
      </c>
      <c r="B27" s="49" t="s">
        <v>227</v>
      </c>
      <c r="C27" s="50">
        <v>2.8463753776465404</v>
      </c>
      <c r="D27" s="50">
        <v>1.4890204780193701</v>
      </c>
      <c r="E27" s="50">
        <v>2.9122081668426403</v>
      </c>
    </row>
    <row r="28" spans="1:5" x14ac:dyDescent="0.25">
      <c r="A28" s="48" t="s">
        <v>152</v>
      </c>
      <c r="B28" s="49" t="s">
        <v>205</v>
      </c>
      <c r="C28" s="50">
        <v>2.670284118590859</v>
      </c>
      <c r="D28" s="50">
        <v>1.5336026106721106</v>
      </c>
      <c r="E28" s="50">
        <v>2.8687446699675401</v>
      </c>
    </row>
    <row r="29" spans="1:5" x14ac:dyDescent="0.25">
      <c r="A29" s="48" t="s">
        <v>131</v>
      </c>
      <c r="B29" s="49" t="s">
        <v>229</v>
      </c>
      <c r="C29" s="50">
        <v>2.3692541229268778</v>
      </c>
      <c r="D29" s="50">
        <v>1.6562701100847048</v>
      </c>
      <c r="E29" s="50">
        <v>2.8408971715481437</v>
      </c>
    </row>
    <row r="30" spans="1:5" x14ac:dyDescent="0.25">
      <c r="A30" s="48" t="s">
        <v>151</v>
      </c>
      <c r="B30" s="49" t="s">
        <v>240</v>
      </c>
      <c r="C30" s="50">
        <v>2.3692541229268778</v>
      </c>
      <c r="D30" s="50">
        <v>1.5403592730331512</v>
      </c>
      <c r="E30" s="50">
        <v>2.7249863344965899</v>
      </c>
    </row>
    <row r="31" spans="1:5" x14ac:dyDescent="0.25">
      <c r="A31" s="48" t="s">
        <v>188</v>
      </c>
      <c r="B31" s="49" t="s">
        <v>270</v>
      </c>
      <c r="C31" s="50">
        <v>2.3692541229268778</v>
      </c>
      <c r="D31" s="50">
        <v>1.4626653383086927</v>
      </c>
      <c r="E31" s="50">
        <v>2.6472923997721316</v>
      </c>
    </row>
    <row r="32" spans="1:5" x14ac:dyDescent="0.25">
      <c r="A32" s="48" t="s">
        <v>179</v>
      </c>
      <c r="B32" s="49" t="s">
        <v>265</v>
      </c>
      <c r="C32" s="50">
        <v>0</v>
      </c>
      <c r="D32" s="50">
        <v>2.6141089110477091</v>
      </c>
      <c r="E32" s="50">
        <v>2.6141089110477091</v>
      </c>
    </row>
    <row r="33" spans="1:6" x14ac:dyDescent="0.25">
      <c r="A33" s="54" t="s">
        <v>157</v>
      </c>
      <c r="B33" s="55" t="s">
        <v>245</v>
      </c>
      <c r="C33" s="56">
        <v>2.3692541229268778</v>
      </c>
      <c r="D33" s="56">
        <v>1.3266284136389743</v>
      </c>
      <c r="E33" s="56">
        <v>2.5112554751024132</v>
      </c>
      <c r="F33" s="62" t="s">
        <v>315</v>
      </c>
    </row>
    <row r="34" spans="1:6" x14ac:dyDescent="0.25">
      <c r="A34" s="48" t="s">
        <v>115</v>
      </c>
      <c r="B34" s="49" t="s">
        <v>193</v>
      </c>
      <c r="C34" s="50">
        <v>2.670284118590859</v>
      </c>
      <c r="D34" s="50">
        <v>1.1321363571328558</v>
      </c>
      <c r="E34" s="50">
        <v>2.467278416428285</v>
      </c>
    </row>
    <row r="35" spans="1:6" x14ac:dyDescent="0.25">
      <c r="A35" s="48" t="s">
        <v>191</v>
      </c>
      <c r="B35" s="49" t="s">
        <v>213</v>
      </c>
      <c r="C35" s="50">
        <v>2.3692541229268778</v>
      </c>
      <c r="D35" s="50">
        <v>1.2787536009528289</v>
      </c>
      <c r="E35" s="50">
        <v>2.4633806624162675</v>
      </c>
    </row>
    <row r="36" spans="1:6" x14ac:dyDescent="0.25">
      <c r="A36" s="48" t="s">
        <v>167</v>
      </c>
      <c r="B36" s="49" t="s">
        <v>254</v>
      </c>
      <c r="C36" s="50">
        <v>2.670284118590859</v>
      </c>
      <c r="D36" s="50">
        <v>1.0630517457470889</v>
      </c>
      <c r="E36" s="50">
        <v>2.3981938050425184</v>
      </c>
    </row>
    <row r="37" spans="1:6" x14ac:dyDescent="0.25">
      <c r="A37" s="48" t="s">
        <v>160</v>
      </c>
      <c r="B37" s="49" t="s">
        <v>247</v>
      </c>
      <c r="C37" s="50">
        <v>0</v>
      </c>
      <c r="D37" s="50">
        <v>2.3323274581304889</v>
      </c>
      <c r="E37" s="50">
        <v>2.3323274581304889</v>
      </c>
    </row>
    <row r="38" spans="1:6" x14ac:dyDescent="0.25">
      <c r="A38" s="48" t="s">
        <v>185</v>
      </c>
      <c r="B38" s="49" t="s">
        <v>268</v>
      </c>
      <c r="C38" s="50">
        <v>2.3692541229268778</v>
      </c>
      <c r="D38" s="50">
        <v>1.0445219435483684</v>
      </c>
      <c r="E38" s="50">
        <v>2.2291490050118075</v>
      </c>
    </row>
    <row r="39" spans="1:6" x14ac:dyDescent="0.25">
      <c r="A39" s="48" t="s">
        <v>192</v>
      </c>
      <c r="B39" s="49" t="s">
        <v>272</v>
      </c>
      <c r="C39" s="50">
        <v>0</v>
      </c>
      <c r="D39" s="50">
        <v>2.2232162922200192</v>
      </c>
      <c r="E39" s="50">
        <v>2.2232162922200192</v>
      </c>
    </row>
    <row r="40" spans="1:6" x14ac:dyDescent="0.25">
      <c r="A40" s="48" t="s">
        <v>172</v>
      </c>
      <c r="B40" s="49" t="s">
        <v>259</v>
      </c>
      <c r="C40" s="50">
        <v>0</v>
      </c>
      <c r="D40" s="50">
        <v>2.1602969918724493</v>
      </c>
      <c r="E40" s="50">
        <v>2.1602969918724493</v>
      </c>
    </row>
    <row r="41" spans="1:6" x14ac:dyDescent="0.25">
      <c r="A41" s="48" t="s">
        <v>123</v>
      </c>
      <c r="B41" s="49" t="s">
        <v>221</v>
      </c>
      <c r="C41" s="50">
        <v>0</v>
      </c>
      <c r="D41" s="50">
        <v>2.1302866304620287</v>
      </c>
      <c r="E41" s="50">
        <v>2.1302866304620287</v>
      </c>
    </row>
    <row r="42" spans="1:6" x14ac:dyDescent="0.25">
      <c r="A42" s="48" t="s">
        <v>141</v>
      </c>
      <c r="B42" s="49" t="s">
        <v>199</v>
      </c>
      <c r="C42" s="50">
        <v>2.3692541229268778</v>
      </c>
      <c r="D42" s="50">
        <v>0.91825653718777478</v>
      </c>
      <c r="E42" s="50">
        <v>2.1028835986512138</v>
      </c>
    </row>
    <row r="43" spans="1:6" x14ac:dyDescent="0.25">
      <c r="A43" s="48" t="s">
        <v>189</v>
      </c>
      <c r="B43" s="49" t="s">
        <v>271</v>
      </c>
      <c r="C43" s="50">
        <v>0</v>
      </c>
      <c r="D43" s="50">
        <v>2.0980173670273183</v>
      </c>
      <c r="E43" s="50">
        <v>2.0980173670273183</v>
      </c>
    </row>
    <row r="44" spans="1:6" x14ac:dyDescent="0.25">
      <c r="A44" s="48" t="s">
        <v>130</v>
      </c>
      <c r="B44" s="49" t="s">
        <v>228</v>
      </c>
      <c r="C44" s="50">
        <v>2.3692541229268778</v>
      </c>
      <c r="D44" s="50">
        <v>0.89625056246163814</v>
      </c>
      <c r="E44" s="50">
        <v>2.080877623925077</v>
      </c>
    </row>
    <row r="45" spans="1:6" x14ac:dyDescent="0.25">
      <c r="A45" s="48" t="s">
        <v>138</v>
      </c>
      <c r="B45" s="49" t="s">
        <v>139</v>
      </c>
      <c r="C45" s="50">
        <v>0</v>
      </c>
      <c r="D45" s="50">
        <v>1.9889449557654939</v>
      </c>
      <c r="E45" s="50">
        <v>1.9889449557654939</v>
      </c>
    </row>
    <row r="46" spans="1:6" ht="28.5" x14ac:dyDescent="0.25">
      <c r="A46" s="48" t="s">
        <v>150</v>
      </c>
      <c r="B46" s="49" t="s">
        <v>239</v>
      </c>
      <c r="C46" s="50">
        <v>2.670284118590859</v>
      </c>
      <c r="D46" s="50">
        <v>0.65321251377534373</v>
      </c>
      <c r="E46" s="50">
        <v>1.9883545730707732</v>
      </c>
    </row>
    <row r="47" spans="1:6" x14ac:dyDescent="0.25">
      <c r="A47" s="48" t="s">
        <v>159</v>
      </c>
      <c r="B47" s="49" t="s">
        <v>246</v>
      </c>
      <c r="C47" s="50">
        <v>0</v>
      </c>
      <c r="D47" s="50">
        <v>1.9501308993727657</v>
      </c>
      <c r="E47" s="50">
        <v>1.9501308993727657</v>
      </c>
    </row>
    <row r="48" spans="1:6" x14ac:dyDescent="0.25">
      <c r="A48" s="48" t="s">
        <v>143</v>
      </c>
      <c r="B48" s="49" t="s">
        <v>201</v>
      </c>
      <c r="C48" s="50">
        <v>0</v>
      </c>
      <c r="D48" s="50">
        <v>1.8412912404634356</v>
      </c>
      <c r="E48" s="50">
        <v>1.8412912404634356</v>
      </c>
    </row>
    <row r="49" spans="1:5" x14ac:dyDescent="0.25">
      <c r="A49" s="48" t="s">
        <v>166</v>
      </c>
      <c r="B49" s="49" t="s">
        <v>253</v>
      </c>
      <c r="C49" s="50">
        <v>0</v>
      </c>
      <c r="D49" s="50">
        <v>1.8311654330796707</v>
      </c>
      <c r="E49" s="50">
        <v>1.8311654330796707</v>
      </c>
    </row>
    <row r="50" spans="1:5" x14ac:dyDescent="0.25">
      <c r="A50" s="48" t="s">
        <v>128</v>
      </c>
      <c r="B50" s="49" t="s">
        <v>226</v>
      </c>
      <c r="C50" s="50">
        <v>0</v>
      </c>
      <c r="D50" s="50">
        <v>1.7705856033533272</v>
      </c>
      <c r="E50" s="50">
        <v>1.7705856033533272</v>
      </c>
    </row>
    <row r="51" spans="1:5" x14ac:dyDescent="0.25">
      <c r="A51" s="48" t="s">
        <v>145</v>
      </c>
      <c r="B51" s="49" t="s">
        <v>237</v>
      </c>
      <c r="C51" s="50">
        <v>0</v>
      </c>
      <c r="D51" s="50">
        <v>1.7062512630993791</v>
      </c>
      <c r="E51" s="50">
        <v>1.7062512630993791</v>
      </c>
    </row>
    <row r="52" spans="1:5" x14ac:dyDescent="0.25">
      <c r="A52" s="48" t="s">
        <v>158</v>
      </c>
      <c r="B52" s="49" t="s">
        <v>206</v>
      </c>
      <c r="C52" s="50">
        <v>0</v>
      </c>
      <c r="D52" s="50">
        <v>1.5969895895365036</v>
      </c>
      <c r="E52" s="50">
        <v>1.5969895895365036</v>
      </c>
    </row>
    <row r="53" spans="1:5" x14ac:dyDescent="0.25">
      <c r="A53" s="48" t="s">
        <v>118</v>
      </c>
      <c r="B53" s="49" t="s">
        <v>216</v>
      </c>
      <c r="C53" s="50">
        <v>0</v>
      </c>
      <c r="D53" s="50">
        <v>1.5906003691609116</v>
      </c>
      <c r="E53" s="50">
        <v>1.5906003691609116</v>
      </c>
    </row>
    <row r="54" spans="1:5" x14ac:dyDescent="0.25">
      <c r="A54" s="48" t="s">
        <v>122</v>
      </c>
      <c r="B54" s="49" t="s">
        <v>220</v>
      </c>
      <c r="C54" s="50">
        <v>0</v>
      </c>
      <c r="D54" s="50">
        <v>1.5358443933143087</v>
      </c>
      <c r="E54" s="50">
        <v>1.5358443933143087</v>
      </c>
    </row>
    <row r="55" spans="1:5" x14ac:dyDescent="0.25">
      <c r="A55" s="48" t="s">
        <v>173</v>
      </c>
      <c r="B55" s="49" t="s">
        <v>260</v>
      </c>
      <c r="C55" s="50">
        <v>0</v>
      </c>
      <c r="D55" s="50">
        <v>1.4771212547196624</v>
      </c>
      <c r="E55" s="50">
        <v>1.4771212547196624</v>
      </c>
    </row>
    <row r="56" spans="1:5" x14ac:dyDescent="0.25">
      <c r="A56" s="48" t="s">
        <v>190</v>
      </c>
      <c r="B56" s="49" t="s">
        <v>212</v>
      </c>
      <c r="C56" s="50">
        <v>0</v>
      </c>
      <c r="D56" s="50">
        <v>1.3895879343072717</v>
      </c>
      <c r="E56" s="50">
        <v>1.3895879343072717</v>
      </c>
    </row>
    <row r="57" spans="1:5" x14ac:dyDescent="0.25">
      <c r="A57" s="48" t="s">
        <v>184</v>
      </c>
      <c r="B57" s="49" t="s">
        <v>210</v>
      </c>
      <c r="C57" s="50">
        <v>0</v>
      </c>
      <c r="D57" s="50">
        <v>1.335149178812582</v>
      </c>
      <c r="E57" s="50">
        <v>1.335149178812582</v>
      </c>
    </row>
    <row r="58" spans="1:5" x14ac:dyDescent="0.25">
      <c r="A58" s="48" t="s">
        <v>133</v>
      </c>
      <c r="B58" s="49" t="s">
        <v>231</v>
      </c>
      <c r="C58" s="50">
        <v>0</v>
      </c>
      <c r="D58" s="50">
        <v>1.3222192947339193</v>
      </c>
      <c r="E58" s="50">
        <v>1.3222192947339193</v>
      </c>
    </row>
    <row r="59" spans="1:5" x14ac:dyDescent="0.25">
      <c r="A59" s="48" t="s">
        <v>162</v>
      </c>
      <c r="B59" s="49" t="s">
        <v>249</v>
      </c>
      <c r="C59" s="50">
        <v>0</v>
      </c>
      <c r="D59" s="50">
        <v>1.2218487496163564</v>
      </c>
      <c r="E59" s="50">
        <v>1.2218487496163564</v>
      </c>
    </row>
    <row r="60" spans="1:5" x14ac:dyDescent="0.25">
      <c r="A60" s="48" t="s">
        <v>182</v>
      </c>
      <c r="B60" s="49" t="s">
        <v>267</v>
      </c>
      <c r="C60" s="50">
        <v>0</v>
      </c>
      <c r="D60" s="50">
        <v>1.1986189088978816</v>
      </c>
      <c r="E60" s="50">
        <v>1.1986189088978816</v>
      </c>
    </row>
    <row r="61" spans="1:5" ht="28.5" x14ac:dyDescent="0.25">
      <c r="A61" s="48" t="s">
        <v>147</v>
      </c>
      <c r="B61" s="49" t="s">
        <v>202</v>
      </c>
      <c r="C61" s="50">
        <v>2.3692541229268778</v>
      </c>
      <c r="D61" s="50">
        <v>0</v>
      </c>
      <c r="E61" s="50">
        <v>1.1846270614634389</v>
      </c>
    </row>
    <row r="62" spans="1:5" x14ac:dyDescent="0.25">
      <c r="A62" s="48" t="s">
        <v>165</v>
      </c>
      <c r="B62" s="49" t="s">
        <v>252</v>
      </c>
      <c r="C62" s="50">
        <v>0</v>
      </c>
      <c r="D62" s="50">
        <v>1.1760912590556813</v>
      </c>
      <c r="E62" s="50">
        <v>1.1760912590556813</v>
      </c>
    </row>
    <row r="63" spans="1:5" x14ac:dyDescent="0.25">
      <c r="A63" s="48" t="s">
        <v>175</v>
      </c>
      <c r="B63" s="49" t="s">
        <v>261</v>
      </c>
      <c r="C63" s="50">
        <v>0</v>
      </c>
      <c r="D63" s="50">
        <v>1.0669467896306131</v>
      </c>
      <c r="E63" s="50">
        <v>1.0669467896306131</v>
      </c>
    </row>
    <row r="64" spans="1:5" ht="28.5" x14ac:dyDescent="0.25">
      <c r="A64" s="48" t="s">
        <v>178</v>
      </c>
      <c r="B64" s="49" t="s">
        <v>264</v>
      </c>
      <c r="C64" s="50">
        <v>0</v>
      </c>
      <c r="D64" s="50">
        <v>1.0630517457470889</v>
      </c>
      <c r="E64" s="50">
        <v>1.0630517457470889</v>
      </c>
    </row>
    <row r="65" spans="1:5" x14ac:dyDescent="0.25">
      <c r="A65" s="48" t="s">
        <v>177</v>
      </c>
      <c r="B65" s="49" t="s">
        <v>263</v>
      </c>
      <c r="C65" s="50">
        <v>0</v>
      </c>
      <c r="D65" s="50">
        <v>1.0347621062592118</v>
      </c>
      <c r="E65" s="50">
        <v>1.0347621062592118</v>
      </c>
    </row>
    <row r="66" spans="1:5" x14ac:dyDescent="0.25">
      <c r="A66" s="48" t="s">
        <v>149</v>
      </c>
      <c r="B66" s="49" t="s">
        <v>204</v>
      </c>
      <c r="C66" s="50">
        <v>0</v>
      </c>
      <c r="D66" s="50">
        <v>0.95724801957905015</v>
      </c>
      <c r="E66" s="50">
        <v>0.95724801957905015</v>
      </c>
    </row>
    <row r="67" spans="1:5" x14ac:dyDescent="0.25">
      <c r="A67" s="48" t="s">
        <v>135</v>
      </c>
      <c r="B67" s="49" t="s">
        <v>233</v>
      </c>
      <c r="C67" s="50">
        <v>0</v>
      </c>
      <c r="D67" s="50">
        <v>0.94884747755261867</v>
      </c>
      <c r="E67" s="50">
        <v>0.94884747755261867</v>
      </c>
    </row>
    <row r="68" spans="1:5" x14ac:dyDescent="0.25">
      <c r="A68" s="48" t="s">
        <v>136</v>
      </c>
      <c r="B68" s="49" t="s">
        <v>234</v>
      </c>
      <c r="C68" s="50">
        <v>0</v>
      </c>
      <c r="D68" s="50">
        <v>0.94641717192736829</v>
      </c>
      <c r="E68" s="50">
        <v>0.94641717192736829</v>
      </c>
    </row>
    <row r="69" spans="1:5" ht="28.5" x14ac:dyDescent="0.25">
      <c r="A69" s="48" t="s">
        <v>119</v>
      </c>
      <c r="B69" s="49" t="s">
        <v>217</v>
      </c>
      <c r="C69" s="50">
        <v>0</v>
      </c>
      <c r="D69" s="50">
        <v>0.92621378583908132</v>
      </c>
      <c r="E69" s="50">
        <v>0.92621378583908132</v>
      </c>
    </row>
    <row r="70" spans="1:5" x14ac:dyDescent="0.25">
      <c r="A70" s="48" t="s">
        <v>120</v>
      </c>
      <c r="B70" s="49" t="s">
        <v>218</v>
      </c>
      <c r="C70" s="50">
        <v>0</v>
      </c>
      <c r="D70" s="50">
        <v>0.69897000433601875</v>
      </c>
      <c r="E70" s="50">
        <v>0.69897000433601875</v>
      </c>
    </row>
    <row r="71" spans="1:5" x14ac:dyDescent="0.25">
      <c r="A71" s="48" t="s">
        <v>186</v>
      </c>
      <c r="B71" s="49" t="s">
        <v>211</v>
      </c>
      <c r="C71" s="50">
        <v>0</v>
      </c>
      <c r="D71" s="50">
        <v>0.62371905191682642</v>
      </c>
      <c r="E71" s="50">
        <v>0.62371905191682642</v>
      </c>
    </row>
    <row r="72" spans="1:5" x14ac:dyDescent="0.25">
      <c r="A72" s="48" t="s">
        <v>117</v>
      </c>
      <c r="B72" s="49" t="s">
        <v>215</v>
      </c>
      <c r="C72" s="50">
        <v>0</v>
      </c>
      <c r="D72" s="50">
        <v>0.46488679830265084</v>
      </c>
      <c r="E72" s="50">
        <v>0.46488679830265084</v>
      </c>
    </row>
    <row r="73" spans="1:5" x14ac:dyDescent="0.25">
      <c r="A73" s="48" t="s">
        <v>174</v>
      </c>
      <c r="B73" s="49" t="s">
        <v>207</v>
      </c>
      <c r="C73" s="50">
        <v>0</v>
      </c>
      <c r="D73" s="50">
        <v>0.44909253111941883</v>
      </c>
      <c r="E73" s="50">
        <v>0.44909253111941883</v>
      </c>
    </row>
    <row r="74" spans="1:5" x14ac:dyDescent="0.25">
      <c r="A74" s="48" t="s">
        <v>140</v>
      </c>
      <c r="B74" s="49" t="s">
        <v>198</v>
      </c>
      <c r="C74" s="50">
        <v>0</v>
      </c>
      <c r="D74" s="50" t="s">
        <v>299</v>
      </c>
      <c r="E74" s="50">
        <v>0</v>
      </c>
    </row>
    <row r="75" spans="1:5" x14ac:dyDescent="0.25">
      <c r="A75" s="48" t="s">
        <v>142</v>
      </c>
      <c r="B75" s="49" t="s">
        <v>200</v>
      </c>
      <c r="C75" s="50">
        <v>0</v>
      </c>
      <c r="D75" s="50">
        <v>0</v>
      </c>
      <c r="E75" s="50">
        <v>0</v>
      </c>
    </row>
    <row r="76" spans="1:5" x14ac:dyDescent="0.25">
      <c r="A76" s="48" t="s">
        <v>176</v>
      </c>
      <c r="B76" s="49" t="s">
        <v>262</v>
      </c>
      <c r="C76" s="50">
        <v>0</v>
      </c>
      <c r="D76" s="50">
        <v>0</v>
      </c>
      <c r="E76" s="50">
        <v>0</v>
      </c>
    </row>
    <row r="77" spans="1:5" ht="28.5" x14ac:dyDescent="0.25">
      <c r="A77" s="48" t="s">
        <v>181</v>
      </c>
      <c r="B77" s="49" t="s">
        <v>208</v>
      </c>
      <c r="C77" s="50">
        <v>0</v>
      </c>
      <c r="D77" s="50">
        <v>0</v>
      </c>
      <c r="E77" s="50">
        <v>0</v>
      </c>
    </row>
    <row r="78" spans="1:5" x14ac:dyDescent="0.25">
      <c r="A78" s="48" t="s">
        <v>183</v>
      </c>
      <c r="B78" s="49" t="s">
        <v>209</v>
      </c>
      <c r="C78" s="50">
        <v>0</v>
      </c>
      <c r="D78" s="50">
        <v>0</v>
      </c>
      <c r="E78" s="50">
        <v>0</v>
      </c>
    </row>
    <row r="79" spans="1:5" x14ac:dyDescent="0.25">
      <c r="A79" s="48" t="s">
        <v>126</v>
      </c>
      <c r="B79" s="49" t="s">
        <v>224</v>
      </c>
      <c r="C79" s="50">
        <v>0</v>
      </c>
      <c r="D79" s="50" t="s">
        <v>299</v>
      </c>
      <c r="E79" s="50"/>
    </row>
    <row r="80" spans="1:5" x14ac:dyDescent="0.25">
      <c r="A80" s="51"/>
      <c r="B80" s="48"/>
    </row>
  </sheetData>
  <autoFilter ref="A1:F2">
    <sortState ref="A4:F79">
      <sortCondition descending="1" ref="E1:E2"/>
    </sortState>
  </autoFilter>
  <mergeCells count="6">
    <mergeCell ref="A1:A2"/>
    <mergeCell ref="B1:B2"/>
    <mergeCell ref="C1:C2"/>
    <mergeCell ref="D1:D2"/>
    <mergeCell ref="E1:E2"/>
    <mergeCell ref="F1:F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62" zoomScaleNormal="62" workbookViewId="0">
      <selection activeCell="C3" sqref="C3"/>
    </sheetView>
  </sheetViews>
  <sheetFormatPr defaultColWidth="0" defaultRowHeight="15" zeroHeight="1" x14ac:dyDescent="0.25"/>
  <cols>
    <col min="1" max="1" width="22.28515625" customWidth="1"/>
    <col min="2" max="2" width="47.42578125" style="3" customWidth="1"/>
    <col min="3" max="4" width="9.140625" style="3" bestFit="1" customWidth="1"/>
    <col min="5" max="5" width="9" style="3" bestFit="1" customWidth="1"/>
    <col min="6" max="26" width="9.140625" customWidth="1"/>
    <col min="27" max="16384" width="9.140625" hidden="1"/>
  </cols>
  <sheetData>
    <row r="1" spans="1:25" ht="15.75" customHeight="1" thickBot="1" x14ac:dyDescent="0.3">
      <c r="A1" s="28" t="s">
        <v>113</v>
      </c>
      <c r="B1" s="28" t="s">
        <v>114</v>
      </c>
      <c r="C1" s="34" t="s">
        <v>293</v>
      </c>
      <c r="D1" s="35"/>
      <c r="E1" s="35"/>
      <c r="F1" s="35"/>
      <c r="G1" s="35"/>
      <c r="H1" s="35"/>
      <c r="I1" s="36"/>
      <c r="J1" s="4"/>
      <c r="K1" s="39" t="s">
        <v>292</v>
      </c>
      <c r="L1" s="39"/>
      <c r="M1" s="39"/>
      <c r="N1" s="39"/>
      <c r="O1" s="39"/>
      <c r="P1" s="39"/>
      <c r="Q1" s="40"/>
      <c r="S1" s="39" t="s">
        <v>294</v>
      </c>
      <c r="T1" s="39"/>
      <c r="U1" s="39"/>
      <c r="V1" s="39"/>
      <c r="W1" s="39"/>
      <c r="X1" s="39"/>
      <c r="Y1" s="40"/>
    </row>
    <row r="2" spans="1:25" ht="16.5" thickTop="1" thickBot="1" x14ac:dyDescent="0.3">
      <c r="A2" s="29"/>
      <c r="B2" s="29"/>
      <c r="C2" s="8" t="s">
        <v>312</v>
      </c>
      <c r="D2" s="8" t="s">
        <v>311</v>
      </c>
      <c r="E2" s="8" t="s">
        <v>301</v>
      </c>
      <c r="F2" s="8" t="s">
        <v>58</v>
      </c>
      <c r="G2" s="8" t="s">
        <v>59</v>
      </c>
      <c r="H2" s="8" t="s">
        <v>88</v>
      </c>
      <c r="I2" s="9" t="s">
        <v>101</v>
      </c>
      <c r="J2" s="4"/>
      <c r="K2" s="8" t="s">
        <v>312</v>
      </c>
      <c r="L2" s="8" t="s">
        <v>311</v>
      </c>
      <c r="M2" s="8" t="s">
        <v>301</v>
      </c>
      <c r="N2" s="8" t="s">
        <v>58</v>
      </c>
      <c r="O2" s="8" t="s">
        <v>59</v>
      </c>
      <c r="P2" s="8" t="s">
        <v>88</v>
      </c>
      <c r="Q2" s="9" t="s">
        <v>101</v>
      </c>
      <c r="S2" s="8" t="s">
        <v>312</v>
      </c>
      <c r="T2" s="8" t="s">
        <v>311</v>
      </c>
      <c r="U2" s="8" t="s">
        <v>301</v>
      </c>
      <c r="V2" s="8" t="s">
        <v>58</v>
      </c>
      <c r="W2" s="8" t="s">
        <v>59</v>
      </c>
      <c r="X2" s="8" t="s">
        <v>88</v>
      </c>
      <c r="Y2" s="9" t="s">
        <v>101</v>
      </c>
    </row>
    <row r="3" spans="1:25" x14ac:dyDescent="0.25">
      <c r="A3" s="5" t="s">
        <v>115</v>
      </c>
      <c r="B3" s="2" t="s">
        <v>193</v>
      </c>
      <c r="C3" s="12">
        <f>K3+S3</f>
        <v>0</v>
      </c>
      <c r="D3" s="12">
        <f>L3+T3</f>
        <v>0</v>
      </c>
      <c r="E3" s="19">
        <v>1</v>
      </c>
      <c r="F3" s="14">
        <v>0</v>
      </c>
      <c r="G3" s="14">
        <v>0</v>
      </c>
      <c r="H3" s="14">
        <v>0</v>
      </c>
      <c r="I3" s="14">
        <v>0</v>
      </c>
      <c r="J3" s="13"/>
      <c r="K3" s="14">
        <v>0</v>
      </c>
      <c r="L3" s="14">
        <v>0</v>
      </c>
      <c r="M3" s="14">
        <v>1</v>
      </c>
      <c r="N3" s="14">
        <v>0</v>
      </c>
      <c r="O3" s="14">
        <v>0</v>
      </c>
      <c r="P3" s="14">
        <v>0</v>
      </c>
      <c r="Q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</row>
    <row r="4" spans="1:25" ht="28.5" x14ac:dyDescent="0.25">
      <c r="A4" s="5" t="s">
        <v>116</v>
      </c>
      <c r="B4" s="2" t="s">
        <v>214</v>
      </c>
      <c r="C4" s="12">
        <f t="shared" ref="C4:C67" si="0">K4+S4</f>
        <v>1</v>
      </c>
      <c r="D4" s="12">
        <f t="shared" ref="D4:D67" si="1">L4+T4</f>
        <v>5</v>
      </c>
      <c r="E4" s="19">
        <v>6</v>
      </c>
      <c r="F4" s="14">
        <v>5</v>
      </c>
      <c r="G4" s="14">
        <v>6</v>
      </c>
      <c r="H4" s="14">
        <v>5</v>
      </c>
      <c r="I4" s="14">
        <v>3</v>
      </c>
      <c r="J4" s="13"/>
      <c r="K4" s="14">
        <v>0</v>
      </c>
      <c r="L4" s="14">
        <v>0</v>
      </c>
      <c r="M4" s="14">
        <v>1</v>
      </c>
      <c r="N4" s="14">
        <v>2</v>
      </c>
      <c r="O4" s="14">
        <v>0</v>
      </c>
      <c r="P4" s="14">
        <v>4</v>
      </c>
      <c r="Q4" s="14">
        <v>0</v>
      </c>
      <c r="S4" s="14">
        <v>1</v>
      </c>
      <c r="T4" s="14">
        <v>5</v>
      </c>
      <c r="U4" s="14">
        <v>5</v>
      </c>
      <c r="V4" s="14">
        <v>3</v>
      </c>
      <c r="W4" s="14">
        <v>6</v>
      </c>
      <c r="X4" s="14">
        <v>1</v>
      </c>
      <c r="Y4" s="14">
        <v>3</v>
      </c>
    </row>
    <row r="5" spans="1:25" x14ac:dyDescent="0.25">
      <c r="A5" s="5" t="s">
        <v>117</v>
      </c>
      <c r="B5" s="2" t="s">
        <v>215</v>
      </c>
      <c r="C5" s="12">
        <f t="shared" si="0"/>
        <v>0</v>
      </c>
      <c r="D5" s="12">
        <f t="shared" si="1"/>
        <v>0</v>
      </c>
      <c r="E5" s="19">
        <v>1</v>
      </c>
      <c r="F5" s="14">
        <v>0</v>
      </c>
      <c r="G5" s="14">
        <v>0</v>
      </c>
      <c r="H5" s="14">
        <v>0</v>
      </c>
      <c r="I5" s="14">
        <v>0</v>
      </c>
      <c r="J5" s="13"/>
      <c r="K5" s="14">
        <v>0</v>
      </c>
      <c r="L5" s="14">
        <v>0</v>
      </c>
      <c r="M5" s="14">
        <v>1</v>
      </c>
      <c r="N5" s="14">
        <v>0</v>
      </c>
      <c r="O5" s="14">
        <v>0</v>
      </c>
      <c r="P5" s="14">
        <v>0</v>
      </c>
      <c r="Q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</row>
    <row r="6" spans="1:25" x14ac:dyDescent="0.25">
      <c r="A6" s="5" t="s">
        <v>118</v>
      </c>
      <c r="B6" s="2" t="s">
        <v>216</v>
      </c>
      <c r="C6" s="12">
        <f t="shared" si="0"/>
        <v>2</v>
      </c>
      <c r="D6" s="12">
        <f t="shared" si="1"/>
        <v>0</v>
      </c>
      <c r="E6" s="19">
        <v>0</v>
      </c>
      <c r="F6" s="14">
        <v>0</v>
      </c>
      <c r="G6" s="14">
        <v>2</v>
      </c>
      <c r="H6" s="14">
        <v>0</v>
      </c>
      <c r="I6" s="14">
        <v>0</v>
      </c>
      <c r="J6" s="13"/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S6" s="14">
        <v>2</v>
      </c>
      <c r="T6" s="14">
        <v>0</v>
      </c>
      <c r="U6" s="14">
        <v>0</v>
      </c>
      <c r="V6" s="14">
        <v>0</v>
      </c>
      <c r="W6" s="14">
        <v>2</v>
      </c>
      <c r="X6" s="14">
        <v>0</v>
      </c>
      <c r="Y6" s="14">
        <v>0</v>
      </c>
    </row>
    <row r="7" spans="1:25" ht="28.5" x14ac:dyDescent="0.25">
      <c r="A7" s="5" t="s">
        <v>119</v>
      </c>
      <c r="B7" s="2" t="s">
        <v>217</v>
      </c>
      <c r="C7" s="12">
        <f t="shared" si="0"/>
        <v>0</v>
      </c>
      <c r="D7" s="12">
        <f t="shared" si="1"/>
        <v>0</v>
      </c>
      <c r="E7" s="19">
        <v>2</v>
      </c>
      <c r="F7" s="14">
        <v>0</v>
      </c>
      <c r="G7" s="14">
        <v>1</v>
      </c>
      <c r="H7" s="14">
        <v>0</v>
      </c>
      <c r="I7" s="14">
        <v>0</v>
      </c>
      <c r="J7" s="13"/>
      <c r="K7" s="14">
        <v>0</v>
      </c>
      <c r="L7" s="14">
        <v>0</v>
      </c>
      <c r="M7" s="14">
        <v>2</v>
      </c>
      <c r="N7" s="14">
        <v>0</v>
      </c>
      <c r="O7" s="14">
        <v>1</v>
      </c>
      <c r="P7" s="14">
        <v>0</v>
      </c>
      <c r="Q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</row>
    <row r="8" spans="1:25" ht="28.5" x14ac:dyDescent="0.25">
      <c r="A8" s="5" t="s">
        <v>120</v>
      </c>
      <c r="B8" s="2" t="s">
        <v>218</v>
      </c>
      <c r="C8" s="12">
        <f t="shared" si="0"/>
        <v>0</v>
      </c>
      <c r="D8" s="12">
        <f t="shared" si="1"/>
        <v>0</v>
      </c>
      <c r="E8" s="19">
        <v>0</v>
      </c>
      <c r="F8" s="14">
        <v>0</v>
      </c>
      <c r="G8" s="14">
        <v>0</v>
      </c>
      <c r="H8" s="14">
        <v>1</v>
      </c>
      <c r="I8" s="14">
        <v>0</v>
      </c>
      <c r="J8" s="13"/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1</v>
      </c>
      <c r="Q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</row>
    <row r="9" spans="1:25" x14ac:dyDescent="0.25">
      <c r="A9" s="5" t="s">
        <v>121</v>
      </c>
      <c r="B9" s="2" t="s">
        <v>219</v>
      </c>
      <c r="C9" s="12">
        <f t="shared" si="0"/>
        <v>2</v>
      </c>
      <c r="D9" s="12">
        <f t="shared" si="1"/>
        <v>2</v>
      </c>
      <c r="E9" s="19">
        <v>4</v>
      </c>
      <c r="F9" s="14">
        <v>6</v>
      </c>
      <c r="G9" s="14">
        <v>12</v>
      </c>
      <c r="H9" s="14">
        <v>0</v>
      </c>
      <c r="I9" s="14">
        <v>0</v>
      </c>
      <c r="J9" s="13"/>
      <c r="K9" s="14">
        <v>0</v>
      </c>
      <c r="L9" s="14">
        <v>0</v>
      </c>
      <c r="M9" s="14">
        <v>3</v>
      </c>
      <c r="N9" s="14">
        <v>6</v>
      </c>
      <c r="O9" s="14">
        <v>1</v>
      </c>
      <c r="P9" s="14">
        <v>0</v>
      </c>
      <c r="Q9" s="14">
        <v>0</v>
      </c>
      <c r="S9" s="14">
        <v>2</v>
      </c>
      <c r="T9" s="14">
        <v>2</v>
      </c>
      <c r="U9" s="14">
        <v>1</v>
      </c>
      <c r="V9" s="14">
        <v>0</v>
      </c>
      <c r="W9" s="14">
        <v>11</v>
      </c>
      <c r="X9" s="14">
        <v>0</v>
      </c>
      <c r="Y9" s="14">
        <v>0</v>
      </c>
    </row>
    <row r="10" spans="1:25" x14ac:dyDescent="0.25">
      <c r="A10" s="5" t="s">
        <v>122</v>
      </c>
      <c r="B10" s="2" t="s">
        <v>220</v>
      </c>
      <c r="C10" s="12">
        <f t="shared" si="0"/>
        <v>0</v>
      </c>
      <c r="D10" s="12">
        <f t="shared" si="1"/>
        <v>0</v>
      </c>
      <c r="E10" s="19">
        <v>1</v>
      </c>
      <c r="F10" s="14">
        <v>3</v>
      </c>
      <c r="G10" s="14">
        <v>3</v>
      </c>
      <c r="H10" s="14">
        <v>0</v>
      </c>
      <c r="I10" s="14">
        <v>0</v>
      </c>
      <c r="J10" s="13"/>
      <c r="K10" s="14">
        <v>0</v>
      </c>
      <c r="L10" s="14">
        <v>0</v>
      </c>
      <c r="M10" s="14">
        <v>1</v>
      </c>
      <c r="N10" s="14">
        <v>2</v>
      </c>
      <c r="O10" s="14">
        <v>1</v>
      </c>
      <c r="P10" s="14">
        <v>0</v>
      </c>
      <c r="Q10" s="14">
        <v>0</v>
      </c>
      <c r="S10" s="14">
        <v>0</v>
      </c>
      <c r="T10" s="14">
        <v>0</v>
      </c>
      <c r="U10" s="14">
        <v>0</v>
      </c>
      <c r="V10" s="14">
        <v>1</v>
      </c>
      <c r="W10" s="14">
        <v>2</v>
      </c>
      <c r="X10" s="14">
        <v>0</v>
      </c>
      <c r="Y10" s="14">
        <v>0</v>
      </c>
    </row>
    <row r="11" spans="1:25" x14ac:dyDescent="0.25">
      <c r="A11" s="5" t="s">
        <v>123</v>
      </c>
      <c r="B11" s="2" t="s">
        <v>221</v>
      </c>
      <c r="C11" s="12">
        <f t="shared" si="0"/>
        <v>2</v>
      </c>
      <c r="D11" s="12">
        <f t="shared" si="1"/>
        <v>1</v>
      </c>
      <c r="E11" s="19">
        <v>5</v>
      </c>
      <c r="F11" s="14">
        <v>4</v>
      </c>
      <c r="G11" s="14">
        <v>0</v>
      </c>
      <c r="H11" s="14">
        <v>2</v>
      </c>
      <c r="I11" s="14">
        <v>0</v>
      </c>
      <c r="J11" s="13"/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S11" s="14">
        <v>2</v>
      </c>
      <c r="T11" s="14">
        <v>1</v>
      </c>
      <c r="U11" s="14">
        <v>5</v>
      </c>
      <c r="V11" s="14">
        <v>4</v>
      </c>
      <c r="W11" s="14">
        <v>0</v>
      </c>
      <c r="X11" s="14">
        <v>2</v>
      </c>
      <c r="Y11" s="14">
        <v>0</v>
      </c>
    </row>
    <row r="12" spans="1:25" x14ac:dyDescent="0.25">
      <c r="A12" s="5" t="s">
        <v>124</v>
      </c>
      <c r="B12" s="2" t="s">
        <v>222</v>
      </c>
      <c r="C12" s="12">
        <f t="shared" si="0"/>
        <v>3</v>
      </c>
      <c r="D12" s="12">
        <f t="shared" si="1"/>
        <v>0</v>
      </c>
      <c r="E12" s="19">
        <v>0</v>
      </c>
      <c r="F12" s="14">
        <v>3</v>
      </c>
      <c r="G12" s="14">
        <v>3</v>
      </c>
      <c r="H12" s="14">
        <v>0</v>
      </c>
      <c r="I12" s="14">
        <v>0</v>
      </c>
      <c r="J12" s="13"/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S12" s="14">
        <v>3</v>
      </c>
      <c r="T12" s="14">
        <v>0</v>
      </c>
      <c r="U12" s="14">
        <v>0</v>
      </c>
      <c r="V12" s="14">
        <v>3</v>
      </c>
      <c r="W12" s="14">
        <v>3</v>
      </c>
      <c r="X12" s="14">
        <v>0</v>
      </c>
      <c r="Y12" s="14">
        <v>0</v>
      </c>
    </row>
    <row r="13" spans="1:25" x14ac:dyDescent="0.25">
      <c r="A13" s="5" t="s">
        <v>125</v>
      </c>
      <c r="B13" s="2" t="s">
        <v>223</v>
      </c>
      <c r="C13" s="12">
        <f t="shared" si="0"/>
        <v>0</v>
      </c>
      <c r="D13" s="12">
        <f t="shared" si="1"/>
        <v>0</v>
      </c>
      <c r="E13" s="19">
        <v>6</v>
      </c>
      <c r="F13" s="14">
        <v>8</v>
      </c>
      <c r="G13" s="14">
        <v>11</v>
      </c>
      <c r="H13" s="14">
        <v>4</v>
      </c>
      <c r="I13" s="14">
        <v>1</v>
      </c>
      <c r="J13" s="13"/>
      <c r="K13" s="14">
        <v>0</v>
      </c>
      <c r="L13" s="14">
        <v>0</v>
      </c>
      <c r="M13" s="14">
        <v>2</v>
      </c>
      <c r="N13" s="14">
        <v>3</v>
      </c>
      <c r="O13" s="14">
        <v>2</v>
      </c>
      <c r="P13" s="14">
        <v>0</v>
      </c>
      <c r="Q13" s="14">
        <v>1</v>
      </c>
      <c r="S13" s="14">
        <v>0</v>
      </c>
      <c r="T13" s="14">
        <v>0</v>
      </c>
      <c r="U13" s="14">
        <v>4</v>
      </c>
      <c r="V13" s="14">
        <v>5</v>
      </c>
      <c r="W13" s="14">
        <v>9</v>
      </c>
      <c r="X13" s="14">
        <v>4</v>
      </c>
      <c r="Y13" s="14">
        <v>0</v>
      </c>
    </row>
    <row r="14" spans="1:25" x14ac:dyDescent="0.25">
      <c r="A14" s="5" t="s">
        <v>126</v>
      </c>
      <c r="B14" s="2" t="s">
        <v>224</v>
      </c>
      <c r="C14" s="12">
        <f t="shared" si="0"/>
        <v>0</v>
      </c>
      <c r="D14" s="12">
        <f t="shared" si="1"/>
        <v>0</v>
      </c>
      <c r="E14" s="19">
        <v>0</v>
      </c>
      <c r="F14" s="14">
        <v>0</v>
      </c>
      <c r="G14" s="14">
        <v>0</v>
      </c>
      <c r="H14" s="14">
        <v>2</v>
      </c>
      <c r="I14" s="14">
        <v>0</v>
      </c>
      <c r="J14" s="13"/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2</v>
      </c>
      <c r="Y14" s="14">
        <v>0</v>
      </c>
    </row>
    <row r="15" spans="1:25" x14ac:dyDescent="0.25">
      <c r="A15" s="5" t="s">
        <v>127</v>
      </c>
      <c r="B15" s="2" t="s">
        <v>225</v>
      </c>
      <c r="C15" s="12">
        <f t="shared" si="0"/>
        <v>21</v>
      </c>
      <c r="D15" s="12">
        <f t="shared" si="1"/>
        <v>3</v>
      </c>
      <c r="E15" s="19">
        <v>17</v>
      </c>
      <c r="F15" s="14">
        <v>9</v>
      </c>
      <c r="G15" s="14">
        <v>21</v>
      </c>
      <c r="H15" s="14">
        <v>19</v>
      </c>
      <c r="I15" s="14">
        <v>15</v>
      </c>
      <c r="J15" s="13"/>
      <c r="K15" s="14">
        <v>0</v>
      </c>
      <c r="L15" s="14">
        <v>0</v>
      </c>
      <c r="M15" s="14">
        <v>9</v>
      </c>
      <c r="N15" s="14">
        <v>8</v>
      </c>
      <c r="O15" s="14">
        <v>8</v>
      </c>
      <c r="P15" s="14">
        <v>13</v>
      </c>
      <c r="Q15" s="14">
        <v>9</v>
      </c>
      <c r="S15" s="14">
        <v>21</v>
      </c>
      <c r="T15" s="14">
        <v>3</v>
      </c>
      <c r="U15" s="14">
        <v>8</v>
      </c>
      <c r="V15" s="14">
        <v>1</v>
      </c>
      <c r="W15" s="14">
        <v>13</v>
      </c>
      <c r="X15" s="14">
        <v>6</v>
      </c>
      <c r="Y15" s="14">
        <v>6</v>
      </c>
    </row>
    <row r="16" spans="1:25" x14ac:dyDescent="0.25">
      <c r="A16" s="5" t="s">
        <v>128</v>
      </c>
      <c r="B16" s="2" t="s">
        <v>226</v>
      </c>
      <c r="C16" s="12">
        <f t="shared" si="0"/>
        <v>0</v>
      </c>
      <c r="D16" s="12">
        <f t="shared" si="1"/>
        <v>1</v>
      </c>
      <c r="E16" s="19">
        <v>1</v>
      </c>
      <c r="F16" s="14">
        <v>1</v>
      </c>
      <c r="G16" s="14">
        <v>0</v>
      </c>
      <c r="H16" s="14">
        <v>0</v>
      </c>
      <c r="I16" s="14">
        <v>4</v>
      </c>
      <c r="J16" s="13"/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</v>
      </c>
      <c r="S16" s="14">
        <v>0</v>
      </c>
      <c r="T16" s="14">
        <v>1</v>
      </c>
      <c r="U16" s="14">
        <v>1</v>
      </c>
      <c r="V16" s="14">
        <v>1</v>
      </c>
      <c r="W16" s="14">
        <v>0</v>
      </c>
      <c r="X16" s="14">
        <v>0</v>
      </c>
      <c r="Y16" s="14">
        <v>3</v>
      </c>
    </row>
    <row r="17" spans="1:25" x14ac:dyDescent="0.25">
      <c r="A17" s="5" t="s">
        <v>129</v>
      </c>
      <c r="B17" s="2" t="s">
        <v>227</v>
      </c>
      <c r="C17" s="12">
        <f t="shared" si="0"/>
        <v>0</v>
      </c>
      <c r="D17" s="12">
        <f t="shared" si="1"/>
        <v>0</v>
      </c>
      <c r="E17" s="19">
        <v>2</v>
      </c>
      <c r="F17" s="14">
        <v>0</v>
      </c>
      <c r="G17" s="14">
        <v>4</v>
      </c>
      <c r="H17" s="14">
        <v>4</v>
      </c>
      <c r="I17" s="14">
        <v>9</v>
      </c>
      <c r="J17" s="13"/>
      <c r="K17" s="14">
        <v>0</v>
      </c>
      <c r="L17" s="14">
        <v>0</v>
      </c>
      <c r="M17" s="14">
        <v>1</v>
      </c>
      <c r="N17" s="14">
        <v>0</v>
      </c>
      <c r="O17" s="14">
        <v>0</v>
      </c>
      <c r="P17" s="14">
        <v>0</v>
      </c>
      <c r="Q17" s="14">
        <v>1</v>
      </c>
      <c r="S17" s="14">
        <v>0</v>
      </c>
      <c r="T17" s="14">
        <v>0</v>
      </c>
      <c r="U17" s="14">
        <v>1</v>
      </c>
      <c r="V17" s="14">
        <v>0</v>
      </c>
      <c r="W17" s="14">
        <v>4</v>
      </c>
      <c r="X17" s="14">
        <v>4</v>
      </c>
      <c r="Y17" s="14">
        <v>8</v>
      </c>
    </row>
    <row r="18" spans="1:25" x14ac:dyDescent="0.25">
      <c r="A18" s="5" t="s">
        <v>130</v>
      </c>
      <c r="B18" s="2" t="s">
        <v>228</v>
      </c>
      <c r="C18" s="12">
        <f t="shared" si="0"/>
        <v>0</v>
      </c>
      <c r="D18" s="12">
        <f t="shared" si="1"/>
        <v>0</v>
      </c>
      <c r="E18" s="19">
        <v>0</v>
      </c>
      <c r="F18" s="14">
        <v>1</v>
      </c>
      <c r="G18" s="14">
        <v>0</v>
      </c>
      <c r="H18" s="14">
        <v>0</v>
      </c>
      <c r="I18" s="14">
        <v>0</v>
      </c>
      <c r="J18" s="13"/>
      <c r="K18" s="14">
        <v>0</v>
      </c>
      <c r="L18" s="14">
        <v>0</v>
      </c>
      <c r="M18" s="14">
        <v>0</v>
      </c>
      <c r="N18" s="14">
        <v>1</v>
      </c>
      <c r="O18" s="14">
        <v>0</v>
      </c>
      <c r="P18" s="14">
        <v>0</v>
      </c>
      <c r="Q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</row>
    <row r="19" spans="1:25" x14ac:dyDescent="0.25">
      <c r="A19" s="5" t="s">
        <v>131</v>
      </c>
      <c r="B19" s="2" t="s">
        <v>229</v>
      </c>
      <c r="C19" s="12">
        <f t="shared" si="0"/>
        <v>0</v>
      </c>
      <c r="D19" s="12">
        <f t="shared" si="1"/>
        <v>0</v>
      </c>
      <c r="E19" s="19">
        <v>1</v>
      </c>
      <c r="F19" s="14">
        <v>5</v>
      </c>
      <c r="G19" s="14">
        <v>0</v>
      </c>
      <c r="H19" s="14">
        <v>0</v>
      </c>
      <c r="I19" s="14">
        <v>0</v>
      </c>
      <c r="J19" s="13"/>
      <c r="K19" s="14">
        <v>0</v>
      </c>
      <c r="L19" s="14">
        <v>0</v>
      </c>
      <c r="M19" s="14">
        <v>1</v>
      </c>
      <c r="N19" s="14">
        <v>5</v>
      </c>
      <c r="O19" s="14">
        <v>0</v>
      </c>
      <c r="P19" s="14">
        <v>0</v>
      </c>
      <c r="Q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</row>
    <row r="20" spans="1:25" x14ac:dyDescent="0.25">
      <c r="A20" s="5" t="s">
        <v>132</v>
      </c>
      <c r="B20" s="2" t="s">
        <v>230</v>
      </c>
      <c r="C20" s="12">
        <f t="shared" si="0"/>
        <v>3</v>
      </c>
      <c r="D20" s="12">
        <f t="shared" si="1"/>
        <v>0</v>
      </c>
      <c r="E20" s="19">
        <v>7</v>
      </c>
      <c r="F20" s="14">
        <v>9</v>
      </c>
      <c r="G20" s="14">
        <v>12</v>
      </c>
      <c r="H20" s="14">
        <v>6</v>
      </c>
      <c r="I20" s="14">
        <v>8</v>
      </c>
      <c r="J20" s="13"/>
      <c r="K20" s="14">
        <v>0</v>
      </c>
      <c r="L20" s="14">
        <v>0</v>
      </c>
      <c r="M20" s="14">
        <v>3</v>
      </c>
      <c r="N20" s="14">
        <v>9</v>
      </c>
      <c r="O20" s="14">
        <v>6</v>
      </c>
      <c r="P20" s="14">
        <v>2</v>
      </c>
      <c r="Q20" s="14">
        <v>7</v>
      </c>
      <c r="S20" s="14">
        <v>3</v>
      </c>
      <c r="T20" s="14">
        <v>0</v>
      </c>
      <c r="U20" s="14">
        <v>4</v>
      </c>
      <c r="V20" s="14">
        <v>0</v>
      </c>
      <c r="W20" s="14">
        <v>6</v>
      </c>
      <c r="X20" s="14">
        <v>4</v>
      </c>
      <c r="Y20" s="14">
        <v>1</v>
      </c>
    </row>
    <row r="21" spans="1:25" x14ac:dyDescent="0.25">
      <c r="A21" s="5" t="s">
        <v>133</v>
      </c>
      <c r="B21" s="2" t="s">
        <v>231</v>
      </c>
      <c r="C21" s="12">
        <f t="shared" si="0"/>
        <v>0</v>
      </c>
      <c r="D21" s="12">
        <f t="shared" si="1"/>
        <v>0</v>
      </c>
      <c r="E21" s="19">
        <v>0</v>
      </c>
      <c r="F21" s="14">
        <v>1</v>
      </c>
      <c r="G21" s="14">
        <v>0</v>
      </c>
      <c r="H21" s="14">
        <v>0</v>
      </c>
      <c r="I21" s="14">
        <v>0</v>
      </c>
      <c r="J21" s="13"/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S21" s="14">
        <v>0</v>
      </c>
      <c r="T21" s="14">
        <v>0</v>
      </c>
      <c r="U21" s="14">
        <v>0</v>
      </c>
      <c r="V21" s="14">
        <v>1</v>
      </c>
      <c r="W21" s="14">
        <v>0</v>
      </c>
      <c r="X21" s="14">
        <v>0</v>
      </c>
      <c r="Y21" s="14">
        <v>0</v>
      </c>
    </row>
    <row r="22" spans="1:25" x14ac:dyDescent="0.25">
      <c r="A22" s="5" t="s">
        <v>134</v>
      </c>
      <c r="B22" s="2" t="s">
        <v>232</v>
      </c>
      <c r="C22" s="12">
        <f t="shared" si="0"/>
        <v>2</v>
      </c>
      <c r="D22" s="12">
        <f t="shared" si="1"/>
        <v>1</v>
      </c>
      <c r="E22" s="19">
        <v>0</v>
      </c>
      <c r="F22" s="14">
        <v>4</v>
      </c>
      <c r="G22" s="14">
        <v>1</v>
      </c>
      <c r="H22" s="14">
        <v>5</v>
      </c>
      <c r="I22" s="14">
        <v>0</v>
      </c>
      <c r="J22" s="13"/>
      <c r="K22" s="14">
        <v>0</v>
      </c>
      <c r="L22" s="14">
        <v>0</v>
      </c>
      <c r="M22" s="14">
        <v>0</v>
      </c>
      <c r="N22" s="14">
        <v>0</v>
      </c>
      <c r="O22" s="14">
        <v>1</v>
      </c>
      <c r="P22" s="14">
        <v>2</v>
      </c>
      <c r="Q22" s="14">
        <v>0</v>
      </c>
      <c r="S22" s="14">
        <v>2</v>
      </c>
      <c r="T22" s="14">
        <v>1</v>
      </c>
      <c r="U22" s="14">
        <v>0</v>
      </c>
      <c r="V22" s="14">
        <v>4</v>
      </c>
      <c r="W22" s="14">
        <v>0</v>
      </c>
      <c r="X22" s="14">
        <v>3</v>
      </c>
      <c r="Y22" s="14">
        <v>0</v>
      </c>
    </row>
    <row r="23" spans="1:25" x14ac:dyDescent="0.25">
      <c r="A23" s="5" t="s">
        <v>135</v>
      </c>
      <c r="B23" s="2" t="s">
        <v>233</v>
      </c>
      <c r="C23" s="12">
        <f t="shared" si="0"/>
        <v>0</v>
      </c>
      <c r="D23" s="12">
        <f t="shared" si="1"/>
        <v>1</v>
      </c>
      <c r="E23" s="19">
        <v>0</v>
      </c>
      <c r="F23" s="14">
        <v>0</v>
      </c>
      <c r="G23" s="14">
        <v>0</v>
      </c>
      <c r="H23" s="14">
        <v>0</v>
      </c>
      <c r="I23" s="14">
        <v>0</v>
      </c>
      <c r="J23" s="13"/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S23" s="14">
        <v>0</v>
      </c>
      <c r="T23" s="14">
        <v>1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</row>
    <row r="24" spans="1:25" x14ac:dyDescent="0.25">
      <c r="A24" s="5" t="s">
        <v>136</v>
      </c>
      <c r="B24" s="2" t="s">
        <v>234</v>
      </c>
      <c r="C24" s="12">
        <f t="shared" si="0"/>
        <v>0</v>
      </c>
      <c r="D24" s="12">
        <f t="shared" si="1"/>
        <v>0</v>
      </c>
      <c r="E24" s="19">
        <v>0</v>
      </c>
      <c r="F24" s="14">
        <v>2</v>
      </c>
      <c r="G24" s="14">
        <v>0</v>
      </c>
      <c r="H24" s="14">
        <v>2</v>
      </c>
      <c r="I24" s="14">
        <v>0</v>
      </c>
      <c r="J24" s="13"/>
      <c r="K24" s="14">
        <v>0</v>
      </c>
      <c r="L24" s="14">
        <v>0</v>
      </c>
      <c r="M24" s="14">
        <v>0</v>
      </c>
      <c r="N24" s="14">
        <v>2</v>
      </c>
      <c r="O24" s="14">
        <v>0</v>
      </c>
      <c r="P24" s="14">
        <v>2</v>
      </c>
      <c r="Q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</row>
    <row r="25" spans="1:25" x14ac:dyDescent="0.25">
      <c r="A25" s="5" t="s">
        <v>137</v>
      </c>
      <c r="B25" s="2" t="s">
        <v>235</v>
      </c>
      <c r="C25" s="12">
        <f t="shared" si="0"/>
        <v>6</v>
      </c>
      <c r="D25" s="12">
        <f t="shared" si="1"/>
        <v>0</v>
      </c>
      <c r="E25" s="19">
        <v>6</v>
      </c>
      <c r="F25" s="14">
        <v>0</v>
      </c>
      <c r="G25" s="14">
        <v>2</v>
      </c>
      <c r="H25" s="14">
        <v>0</v>
      </c>
      <c r="I25" s="14">
        <v>3</v>
      </c>
      <c r="J25" s="13"/>
      <c r="K25" s="14">
        <v>0</v>
      </c>
      <c r="L25" s="14">
        <v>0</v>
      </c>
      <c r="M25" s="14">
        <v>2</v>
      </c>
      <c r="N25" s="14">
        <v>0</v>
      </c>
      <c r="O25" s="14">
        <v>2</v>
      </c>
      <c r="P25" s="14">
        <v>0</v>
      </c>
      <c r="Q25" s="14">
        <v>1</v>
      </c>
      <c r="S25" s="14">
        <v>6</v>
      </c>
      <c r="T25" s="14">
        <v>0</v>
      </c>
      <c r="U25" s="14">
        <v>4</v>
      </c>
      <c r="V25" s="14">
        <v>0</v>
      </c>
      <c r="W25" s="14">
        <v>0</v>
      </c>
      <c r="X25" s="14">
        <v>0</v>
      </c>
      <c r="Y25" s="14">
        <v>2</v>
      </c>
    </row>
    <row r="26" spans="1:25" x14ac:dyDescent="0.25">
      <c r="A26" s="5" t="s">
        <v>138</v>
      </c>
      <c r="B26" s="2" t="s">
        <v>139</v>
      </c>
      <c r="C26" s="12">
        <f t="shared" si="0"/>
        <v>0</v>
      </c>
      <c r="D26" s="12">
        <f t="shared" si="1"/>
        <v>0</v>
      </c>
      <c r="E26" s="19">
        <v>3</v>
      </c>
      <c r="F26" s="14">
        <v>4</v>
      </c>
      <c r="G26" s="14">
        <v>1</v>
      </c>
      <c r="H26" s="14">
        <v>2</v>
      </c>
      <c r="I26" s="14">
        <v>3</v>
      </c>
      <c r="J26" s="13"/>
      <c r="K26" s="14">
        <v>0</v>
      </c>
      <c r="L26" s="14">
        <v>0</v>
      </c>
      <c r="M26" s="14">
        <v>2</v>
      </c>
      <c r="N26" s="14">
        <v>3</v>
      </c>
      <c r="O26" s="14">
        <v>1</v>
      </c>
      <c r="P26" s="14">
        <v>1</v>
      </c>
      <c r="Q26" s="14">
        <v>3</v>
      </c>
      <c r="S26" s="14">
        <v>0</v>
      </c>
      <c r="T26" s="14">
        <v>0</v>
      </c>
      <c r="U26" s="14">
        <v>1</v>
      </c>
      <c r="V26" s="14">
        <v>1</v>
      </c>
      <c r="W26" s="14">
        <v>0</v>
      </c>
      <c r="X26" s="14">
        <v>1</v>
      </c>
      <c r="Y26" s="14">
        <v>0</v>
      </c>
    </row>
    <row r="27" spans="1:25" x14ac:dyDescent="0.25">
      <c r="A27" s="5" t="s">
        <v>140</v>
      </c>
      <c r="B27" s="2" t="s">
        <v>198</v>
      </c>
      <c r="C27" s="12">
        <f t="shared" si="0"/>
        <v>0</v>
      </c>
      <c r="D27" s="12">
        <f t="shared" si="1"/>
        <v>0</v>
      </c>
      <c r="E27" s="19">
        <v>0</v>
      </c>
      <c r="F27" s="14">
        <v>0</v>
      </c>
      <c r="G27" s="14">
        <v>0</v>
      </c>
      <c r="H27" s="14">
        <v>0</v>
      </c>
      <c r="I27" s="14">
        <v>0</v>
      </c>
      <c r="J27" s="13"/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</row>
    <row r="28" spans="1:25" x14ac:dyDescent="0.25">
      <c r="A28" s="5" t="s">
        <v>141</v>
      </c>
      <c r="B28" s="2" t="s">
        <v>199</v>
      </c>
      <c r="C28" s="12">
        <f t="shared" si="0"/>
        <v>0</v>
      </c>
      <c r="D28" s="12">
        <f t="shared" si="1"/>
        <v>0</v>
      </c>
      <c r="E28" s="19">
        <v>0</v>
      </c>
      <c r="F28" s="14">
        <v>1</v>
      </c>
      <c r="G28" s="14">
        <v>1</v>
      </c>
      <c r="H28" s="14">
        <v>1</v>
      </c>
      <c r="I28" s="14">
        <v>0</v>
      </c>
      <c r="J28" s="13"/>
      <c r="K28" s="14">
        <v>0</v>
      </c>
      <c r="L28" s="14">
        <v>0</v>
      </c>
      <c r="M28" s="14">
        <v>0</v>
      </c>
      <c r="N28" s="14">
        <v>1</v>
      </c>
      <c r="O28" s="14">
        <v>1</v>
      </c>
      <c r="P28" s="14">
        <v>0</v>
      </c>
      <c r="Q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1</v>
      </c>
      <c r="Y28" s="14">
        <v>0</v>
      </c>
    </row>
    <row r="29" spans="1:25" x14ac:dyDescent="0.25">
      <c r="A29" s="5" t="s">
        <v>142</v>
      </c>
      <c r="B29" s="2" t="s">
        <v>200</v>
      </c>
      <c r="C29" s="12">
        <f t="shared" si="0"/>
        <v>0</v>
      </c>
      <c r="D29" s="12">
        <f t="shared" si="1"/>
        <v>0</v>
      </c>
      <c r="E29" s="19">
        <v>0</v>
      </c>
      <c r="F29" s="14">
        <v>0</v>
      </c>
      <c r="G29" s="14">
        <v>0</v>
      </c>
      <c r="H29" s="14">
        <v>0</v>
      </c>
      <c r="I29" s="14">
        <v>0</v>
      </c>
      <c r="J29" s="13"/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</row>
    <row r="30" spans="1:25" x14ac:dyDescent="0.25">
      <c r="A30" s="5" t="s">
        <v>143</v>
      </c>
      <c r="B30" s="2" t="s">
        <v>201</v>
      </c>
      <c r="C30" s="12">
        <f t="shared" si="0"/>
        <v>0</v>
      </c>
      <c r="D30" s="12">
        <f t="shared" si="1"/>
        <v>0</v>
      </c>
      <c r="E30" s="19">
        <v>5</v>
      </c>
      <c r="F30" s="14">
        <v>1</v>
      </c>
      <c r="G30" s="14">
        <v>1</v>
      </c>
      <c r="H30" s="14">
        <v>2</v>
      </c>
      <c r="I30" s="14">
        <v>0</v>
      </c>
      <c r="J30" s="13"/>
      <c r="K30" s="14">
        <v>0</v>
      </c>
      <c r="L30" s="14">
        <v>0</v>
      </c>
      <c r="M30" s="14">
        <v>2</v>
      </c>
      <c r="N30" s="14">
        <v>0</v>
      </c>
      <c r="O30" s="14">
        <v>0</v>
      </c>
      <c r="P30" s="14">
        <v>0</v>
      </c>
      <c r="Q30" s="14">
        <v>0</v>
      </c>
      <c r="S30" s="14">
        <v>0</v>
      </c>
      <c r="T30" s="14">
        <v>0</v>
      </c>
      <c r="U30" s="14">
        <v>3</v>
      </c>
      <c r="V30" s="14">
        <v>1</v>
      </c>
      <c r="W30" s="14">
        <v>1</v>
      </c>
      <c r="X30" s="14">
        <v>2</v>
      </c>
      <c r="Y30" s="14">
        <v>0</v>
      </c>
    </row>
    <row r="31" spans="1:25" x14ac:dyDescent="0.25">
      <c r="A31" s="5" t="s">
        <v>144</v>
      </c>
      <c r="B31" s="2" t="s">
        <v>236</v>
      </c>
      <c r="C31" s="12">
        <f t="shared" si="0"/>
        <v>1</v>
      </c>
      <c r="D31" s="12">
        <f t="shared" si="1"/>
        <v>0</v>
      </c>
      <c r="E31" s="19">
        <v>1</v>
      </c>
      <c r="F31" s="14">
        <v>5</v>
      </c>
      <c r="G31" s="14">
        <v>4</v>
      </c>
      <c r="H31" s="14">
        <v>6</v>
      </c>
      <c r="I31" s="14">
        <v>2</v>
      </c>
      <c r="J31" s="13"/>
      <c r="K31" s="14">
        <v>0</v>
      </c>
      <c r="L31" s="14">
        <v>0</v>
      </c>
      <c r="M31" s="14">
        <v>0</v>
      </c>
      <c r="N31" s="14">
        <v>3</v>
      </c>
      <c r="O31" s="14">
        <v>3</v>
      </c>
      <c r="P31" s="14">
        <v>2</v>
      </c>
      <c r="Q31" s="14">
        <v>1</v>
      </c>
      <c r="S31" s="14">
        <v>1</v>
      </c>
      <c r="T31" s="14">
        <v>0</v>
      </c>
      <c r="U31" s="14">
        <v>1</v>
      </c>
      <c r="V31" s="14">
        <v>2</v>
      </c>
      <c r="W31" s="14">
        <v>1</v>
      </c>
      <c r="X31" s="14">
        <v>4</v>
      </c>
      <c r="Y31" s="14">
        <v>1</v>
      </c>
    </row>
    <row r="32" spans="1:25" x14ac:dyDescent="0.25">
      <c r="A32" s="5" t="s">
        <v>145</v>
      </c>
      <c r="B32" s="2" t="s">
        <v>237</v>
      </c>
      <c r="C32" s="12">
        <f t="shared" si="0"/>
        <v>0</v>
      </c>
      <c r="D32" s="12">
        <f t="shared" si="1"/>
        <v>0</v>
      </c>
      <c r="E32" s="19">
        <v>2</v>
      </c>
      <c r="F32" s="14">
        <v>1</v>
      </c>
      <c r="G32" s="14">
        <v>1</v>
      </c>
      <c r="H32" s="14">
        <v>3</v>
      </c>
      <c r="I32" s="14">
        <v>0</v>
      </c>
      <c r="J32" s="13"/>
      <c r="K32" s="14">
        <v>0</v>
      </c>
      <c r="L32" s="14">
        <v>0</v>
      </c>
      <c r="M32" s="14">
        <v>2</v>
      </c>
      <c r="N32" s="14">
        <v>0</v>
      </c>
      <c r="O32" s="14">
        <v>1</v>
      </c>
      <c r="P32" s="14">
        <v>3</v>
      </c>
      <c r="Q32" s="14">
        <v>0</v>
      </c>
      <c r="S32" s="14">
        <v>0</v>
      </c>
      <c r="T32" s="14">
        <v>0</v>
      </c>
      <c r="U32" s="14">
        <v>0</v>
      </c>
      <c r="V32" s="14">
        <v>1</v>
      </c>
      <c r="W32" s="14">
        <v>0</v>
      </c>
      <c r="X32" s="14">
        <v>0</v>
      </c>
      <c r="Y32" s="14">
        <v>0</v>
      </c>
    </row>
    <row r="33" spans="1:25" x14ac:dyDescent="0.25">
      <c r="A33" s="5" t="s">
        <v>146</v>
      </c>
      <c r="B33" s="2" t="s">
        <v>238</v>
      </c>
      <c r="C33" s="12">
        <f t="shared" si="0"/>
        <v>1</v>
      </c>
      <c r="D33" s="12">
        <f t="shared" si="1"/>
        <v>0</v>
      </c>
      <c r="E33" s="19">
        <v>6</v>
      </c>
      <c r="F33" s="14">
        <v>0</v>
      </c>
      <c r="G33" s="14">
        <v>4</v>
      </c>
      <c r="H33" s="14">
        <v>0</v>
      </c>
      <c r="I33" s="14">
        <v>9</v>
      </c>
      <c r="J33" s="13"/>
      <c r="K33" s="14">
        <v>0</v>
      </c>
      <c r="L33" s="14">
        <v>0</v>
      </c>
      <c r="M33" s="14">
        <v>3</v>
      </c>
      <c r="N33" s="14">
        <v>0</v>
      </c>
      <c r="O33" s="14">
        <v>3</v>
      </c>
      <c r="P33" s="14">
        <v>0</v>
      </c>
      <c r="Q33" s="14">
        <v>8</v>
      </c>
      <c r="S33" s="14">
        <v>1</v>
      </c>
      <c r="T33" s="14">
        <v>0</v>
      </c>
      <c r="U33" s="14">
        <v>3</v>
      </c>
      <c r="V33" s="14">
        <v>0</v>
      </c>
      <c r="W33" s="14">
        <v>1</v>
      </c>
      <c r="X33" s="14">
        <v>0</v>
      </c>
      <c r="Y33" s="14">
        <v>1</v>
      </c>
    </row>
    <row r="34" spans="1:25" ht="28.5" x14ac:dyDescent="0.25">
      <c r="A34" s="5" t="s">
        <v>147</v>
      </c>
      <c r="B34" s="2" t="s">
        <v>202</v>
      </c>
      <c r="C34" s="12">
        <f t="shared" si="0"/>
        <v>0</v>
      </c>
      <c r="D34" s="12">
        <f t="shared" si="1"/>
        <v>0</v>
      </c>
      <c r="E34" s="19">
        <v>0</v>
      </c>
      <c r="F34" s="14">
        <v>0</v>
      </c>
      <c r="G34" s="14">
        <v>0</v>
      </c>
      <c r="H34" s="14">
        <v>1</v>
      </c>
      <c r="I34" s="14">
        <v>0</v>
      </c>
      <c r="J34" s="13"/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1</v>
      </c>
      <c r="Q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</row>
    <row r="35" spans="1:25" ht="28.5" x14ac:dyDescent="0.25">
      <c r="A35" s="5" t="s">
        <v>148</v>
      </c>
      <c r="B35" s="2" t="s">
        <v>203</v>
      </c>
      <c r="C35" s="12">
        <f t="shared" si="0"/>
        <v>0</v>
      </c>
      <c r="D35" s="12">
        <f t="shared" si="1"/>
        <v>2</v>
      </c>
      <c r="E35" s="19">
        <v>7</v>
      </c>
      <c r="F35" s="14">
        <v>3</v>
      </c>
      <c r="G35" s="14">
        <v>4</v>
      </c>
      <c r="H35" s="14">
        <v>2</v>
      </c>
      <c r="I35" s="14">
        <v>0</v>
      </c>
      <c r="J35" s="13"/>
      <c r="K35" s="14">
        <v>0</v>
      </c>
      <c r="L35" s="14">
        <v>0</v>
      </c>
      <c r="M35" s="14">
        <v>0</v>
      </c>
      <c r="N35" s="14">
        <v>1</v>
      </c>
      <c r="O35" s="14">
        <v>1</v>
      </c>
      <c r="P35" s="14">
        <v>0</v>
      </c>
      <c r="Q35" s="14">
        <v>0</v>
      </c>
      <c r="S35" s="14">
        <v>0</v>
      </c>
      <c r="T35" s="14">
        <v>2</v>
      </c>
      <c r="U35" s="14">
        <v>7</v>
      </c>
      <c r="V35" s="14">
        <v>2</v>
      </c>
      <c r="W35" s="14">
        <v>3</v>
      </c>
      <c r="X35" s="14">
        <v>2</v>
      </c>
      <c r="Y35" s="14">
        <v>0</v>
      </c>
    </row>
    <row r="36" spans="1:25" x14ac:dyDescent="0.25">
      <c r="A36" s="5" t="s">
        <v>149</v>
      </c>
      <c r="B36" s="2" t="s">
        <v>204</v>
      </c>
      <c r="C36" s="12">
        <f t="shared" si="0"/>
        <v>0</v>
      </c>
      <c r="D36" s="12">
        <f t="shared" si="1"/>
        <v>0</v>
      </c>
      <c r="E36" s="19">
        <v>0</v>
      </c>
      <c r="F36" s="14">
        <v>1</v>
      </c>
      <c r="G36" s="14">
        <v>3</v>
      </c>
      <c r="H36" s="14">
        <v>4</v>
      </c>
      <c r="I36" s="14">
        <v>3</v>
      </c>
      <c r="J36" s="13"/>
      <c r="K36" s="14">
        <v>0</v>
      </c>
      <c r="L36" s="14">
        <v>0</v>
      </c>
      <c r="M36" s="14">
        <v>0</v>
      </c>
      <c r="N36" s="14">
        <v>1</v>
      </c>
      <c r="O36" s="14">
        <v>1</v>
      </c>
      <c r="P36" s="14">
        <v>4</v>
      </c>
      <c r="Q36" s="14">
        <v>3</v>
      </c>
      <c r="S36" s="14">
        <v>0</v>
      </c>
      <c r="T36" s="14">
        <v>0</v>
      </c>
      <c r="U36" s="14">
        <v>0</v>
      </c>
      <c r="V36" s="14">
        <v>0</v>
      </c>
      <c r="W36" s="14">
        <v>2</v>
      </c>
      <c r="X36" s="14">
        <v>0</v>
      </c>
      <c r="Y36" s="14">
        <v>0</v>
      </c>
    </row>
    <row r="37" spans="1:25" ht="28.5" x14ac:dyDescent="0.25">
      <c r="A37" s="5" t="s">
        <v>150</v>
      </c>
      <c r="B37" s="2" t="s">
        <v>239</v>
      </c>
      <c r="C37" s="12">
        <f t="shared" si="0"/>
        <v>0</v>
      </c>
      <c r="D37" s="12">
        <f t="shared" si="1"/>
        <v>0</v>
      </c>
      <c r="E37" s="19">
        <v>0</v>
      </c>
      <c r="F37" s="14">
        <v>1</v>
      </c>
      <c r="G37" s="14">
        <v>0</v>
      </c>
      <c r="H37" s="14">
        <v>0</v>
      </c>
      <c r="I37" s="14">
        <v>2</v>
      </c>
      <c r="J37" s="13"/>
      <c r="K37" s="14">
        <v>0</v>
      </c>
      <c r="L37" s="14">
        <v>0</v>
      </c>
      <c r="M37" s="14">
        <v>0</v>
      </c>
      <c r="N37" s="14">
        <v>1</v>
      </c>
      <c r="O37" s="14">
        <v>0</v>
      </c>
      <c r="P37" s="14">
        <v>0</v>
      </c>
      <c r="Q37" s="14">
        <v>2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</row>
    <row r="38" spans="1:25" x14ac:dyDescent="0.25">
      <c r="A38" s="5" t="s">
        <v>151</v>
      </c>
      <c r="B38" s="2" t="s">
        <v>240</v>
      </c>
      <c r="C38" s="12">
        <f t="shared" si="0"/>
        <v>0</v>
      </c>
      <c r="D38" s="12">
        <f t="shared" si="1"/>
        <v>0</v>
      </c>
      <c r="E38" s="19">
        <v>1</v>
      </c>
      <c r="F38" s="14">
        <v>2</v>
      </c>
      <c r="G38" s="14">
        <v>3</v>
      </c>
      <c r="H38" s="14">
        <v>0</v>
      </c>
      <c r="I38" s="14">
        <v>0</v>
      </c>
      <c r="J38" s="13"/>
      <c r="K38" s="14">
        <v>0</v>
      </c>
      <c r="L38" s="14">
        <v>0</v>
      </c>
      <c r="M38" s="14">
        <v>1</v>
      </c>
      <c r="N38" s="14">
        <v>1</v>
      </c>
      <c r="O38" s="14">
        <v>1</v>
      </c>
      <c r="P38" s="14">
        <v>0</v>
      </c>
      <c r="Q38" s="14">
        <v>0</v>
      </c>
      <c r="S38" s="14">
        <v>0</v>
      </c>
      <c r="T38" s="14">
        <v>0</v>
      </c>
      <c r="U38" s="14">
        <v>0</v>
      </c>
      <c r="V38" s="14">
        <v>1</v>
      </c>
      <c r="W38" s="14">
        <v>2</v>
      </c>
      <c r="X38" s="14">
        <v>0</v>
      </c>
      <c r="Y38" s="14">
        <v>0</v>
      </c>
    </row>
    <row r="39" spans="1:25" x14ac:dyDescent="0.25">
      <c r="A39" s="5" t="s">
        <v>152</v>
      </c>
      <c r="B39" s="2" t="s">
        <v>205</v>
      </c>
      <c r="C39" s="12">
        <f t="shared" si="0"/>
        <v>0</v>
      </c>
      <c r="D39" s="12">
        <f t="shared" si="1"/>
        <v>2</v>
      </c>
      <c r="E39" s="19">
        <v>1</v>
      </c>
      <c r="F39" s="14">
        <v>0</v>
      </c>
      <c r="G39" s="14">
        <v>0</v>
      </c>
      <c r="H39" s="14">
        <v>0</v>
      </c>
      <c r="I39" s="14">
        <v>1</v>
      </c>
      <c r="J39" s="13"/>
      <c r="K39" s="14">
        <v>0</v>
      </c>
      <c r="L39" s="14">
        <v>0</v>
      </c>
      <c r="M39" s="14">
        <v>1</v>
      </c>
      <c r="N39" s="14">
        <v>0</v>
      </c>
      <c r="O39" s="14">
        <v>0</v>
      </c>
      <c r="P39" s="14">
        <v>0</v>
      </c>
      <c r="Q39" s="14">
        <v>0</v>
      </c>
      <c r="S39" s="14">
        <v>0</v>
      </c>
      <c r="T39" s="14">
        <v>2</v>
      </c>
      <c r="U39" s="14">
        <v>0</v>
      </c>
      <c r="V39" s="14">
        <v>0</v>
      </c>
      <c r="W39" s="14">
        <v>0</v>
      </c>
      <c r="X39" s="14">
        <v>0</v>
      </c>
      <c r="Y39" s="14">
        <v>1</v>
      </c>
    </row>
    <row r="40" spans="1:25" x14ac:dyDescent="0.25">
      <c r="A40" s="5" t="s">
        <v>153</v>
      </c>
      <c r="B40" s="2" t="s">
        <v>241</v>
      </c>
      <c r="C40" s="12">
        <f t="shared" si="0"/>
        <v>0</v>
      </c>
      <c r="D40" s="12">
        <f t="shared" si="1"/>
        <v>2</v>
      </c>
      <c r="E40" s="19">
        <v>4</v>
      </c>
      <c r="F40" s="14">
        <v>3</v>
      </c>
      <c r="G40" s="14">
        <v>0</v>
      </c>
      <c r="H40" s="14">
        <v>4</v>
      </c>
      <c r="I40" s="14">
        <v>5</v>
      </c>
      <c r="J40" s="13"/>
      <c r="K40" s="14">
        <v>0</v>
      </c>
      <c r="L40" s="14">
        <v>0</v>
      </c>
      <c r="M40" s="14">
        <v>2</v>
      </c>
      <c r="N40" s="14">
        <v>2</v>
      </c>
      <c r="O40" s="14">
        <v>0</v>
      </c>
      <c r="P40" s="14">
        <v>3</v>
      </c>
      <c r="Q40" s="14">
        <v>5</v>
      </c>
      <c r="S40" s="14">
        <v>0</v>
      </c>
      <c r="T40" s="14">
        <v>2</v>
      </c>
      <c r="U40" s="14">
        <v>2</v>
      </c>
      <c r="V40" s="14">
        <v>1</v>
      </c>
      <c r="W40" s="14">
        <v>0</v>
      </c>
      <c r="X40" s="14">
        <v>1</v>
      </c>
      <c r="Y40" s="14">
        <v>0</v>
      </c>
    </row>
    <row r="41" spans="1:25" x14ac:dyDescent="0.25">
      <c r="A41" s="5" t="s">
        <v>154</v>
      </c>
      <c r="B41" s="2" t="s">
        <v>242</v>
      </c>
      <c r="C41" s="12">
        <f t="shared" si="0"/>
        <v>8</v>
      </c>
      <c r="D41" s="12">
        <f t="shared" si="1"/>
        <v>2</v>
      </c>
      <c r="E41" s="19">
        <v>16</v>
      </c>
      <c r="F41" s="14">
        <v>26</v>
      </c>
      <c r="G41" s="14">
        <v>28</v>
      </c>
      <c r="H41" s="14">
        <v>0</v>
      </c>
      <c r="I41" s="14">
        <v>0</v>
      </c>
      <c r="J41" s="13"/>
      <c r="K41" s="14">
        <v>4</v>
      </c>
      <c r="L41" s="14">
        <v>0</v>
      </c>
      <c r="M41" s="14">
        <v>3</v>
      </c>
      <c r="N41" s="14">
        <v>10</v>
      </c>
      <c r="O41" s="14">
        <v>10</v>
      </c>
      <c r="P41" s="14">
        <v>0</v>
      </c>
      <c r="Q41" s="14">
        <v>0</v>
      </c>
      <c r="S41" s="14">
        <v>4</v>
      </c>
      <c r="T41" s="14">
        <v>2</v>
      </c>
      <c r="U41" s="14">
        <v>13</v>
      </c>
      <c r="V41" s="14">
        <v>16</v>
      </c>
      <c r="W41" s="14">
        <v>18</v>
      </c>
      <c r="X41" s="14">
        <v>0</v>
      </c>
      <c r="Y41" s="14">
        <v>0</v>
      </c>
    </row>
    <row r="42" spans="1:25" x14ac:dyDescent="0.25">
      <c r="A42" s="5" t="s">
        <v>155</v>
      </c>
      <c r="B42" s="2" t="s">
        <v>243</v>
      </c>
      <c r="C42" s="12">
        <f t="shared" si="0"/>
        <v>1</v>
      </c>
      <c r="D42" s="12">
        <f t="shared" si="1"/>
        <v>0</v>
      </c>
      <c r="E42" s="19">
        <v>4</v>
      </c>
      <c r="F42" s="14">
        <v>3</v>
      </c>
      <c r="G42" s="14">
        <v>0</v>
      </c>
      <c r="H42" s="14">
        <v>3</v>
      </c>
      <c r="I42" s="14">
        <v>0</v>
      </c>
      <c r="J42" s="13"/>
      <c r="K42" s="14">
        <v>0</v>
      </c>
      <c r="L42" s="14">
        <v>0</v>
      </c>
      <c r="M42" s="14">
        <v>2</v>
      </c>
      <c r="N42" s="14">
        <v>1</v>
      </c>
      <c r="O42" s="14">
        <v>0</v>
      </c>
      <c r="P42" s="14">
        <v>0</v>
      </c>
      <c r="Q42" s="14">
        <v>0</v>
      </c>
      <c r="S42" s="14">
        <v>1</v>
      </c>
      <c r="T42" s="14">
        <v>0</v>
      </c>
      <c r="U42" s="14">
        <v>2</v>
      </c>
      <c r="V42" s="14">
        <v>2</v>
      </c>
      <c r="W42" s="14">
        <v>0</v>
      </c>
      <c r="X42" s="14">
        <v>3</v>
      </c>
      <c r="Y42" s="14">
        <v>0</v>
      </c>
    </row>
    <row r="43" spans="1:25" x14ac:dyDescent="0.25">
      <c r="A43" s="5" t="s">
        <v>156</v>
      </c>
      <c r="B43" s="2" t="s">
        <v>244</v>
      </c>
      <c r="C43" s="12">
        <f t="shared" si="0"/>
        <v>2</v>
      </c>
      <c r="D43" s="12">
        <f t="shared" si="1"/>
        <v>1</v>
      </c>
      <c r="E43" s="19">
        <v>5</v>
      </c>
      <c r="F43" s="14">
        <v>2</v>
      </c>
      <c r="G43" s="14">
        <v>1</v>
      </c>
      <c r="H43" s="14">
        <v>2</v>
      </c>
      <c r="I43" s="14">
        <v>7</v>
      </c>
      <c r="J43" s="13"/>
      <c r="K43" s="14">
        <v>0</v>
      </c>
      <c r="L43" s="14">
        <v>0</v>
      </c>
      <c r="M43" s="14">
        <v>3</v>
      </c>
      <c r="N43" s="14">
        <v>0</v>
      </c>
      <c r="O43" s="14">
        <v>1</v>
      </c>
      <c r="P43" s="14">
        <v>1</v>
      </c>
      <c r="Q43" s="14">
        <v>3</v>
      </c>
      <c r="S43" s="14">
        <v>2</v>
      </c>
      <c r="T43" s="14">
        <v>1</v>
      </c>
      <c r="U43" s="14">
        <v>2</v>
      </c>
      <c r="V43" s="14">
        <v>2</v>
      </c>
      <c r="W43" s="14">
        <v>0</v>
      </c>
      <c r="X43" s="14">
        <v>1</v>
      </c>
      <c r="Y43" s="14">
        <v>4</v>
      </c>
    </row>
    <row r="44" spans="1:25" x14ac:dyDescent="0.25">
      <c r="A44" s="5" t="s">
        <v>157</v>
      </c>
      <c r="B44" s="2" t="s">
        <v>245</v>
      </c>
      <c r="C44" s="12">
        <f t="shared" si="0"/>
        <v>0</v>
      </c>
      <c r="D44" s="12">
        <f t="shared" si="1"/>
        <v>0</v>
      </c>
      <c r="E44" s="19">
        <v>2</v>
      </c>
      <c r="F44" s="14">
        <v>1</v>
      </c>
      <c r="G44" s="14">
        <v>1</v>
      </c>
      <c r="H44" s="14">
        <v>1</v>
      </c>
      <c r="I44" s="14">
        <v>4</v>
      </c>
      <c r="J44" s="13"/>
      <c r="K44" s="14">
        <v>0</v>
      </c>
      <c r="L44" s="14">
        <v>0</v>
      </c>
      <c r="M44" s="14">
        <v>0</v>
      </c>
      <c r="N44" s="14">
        <v>1</v>
      </c>
      <c r="O44" s="14">
        <v>1</v>
      </c>
      <c r="P44" s="14">
        <v>1</v>
      </c>
      <c r="Q44" s="14">
        <v>3</v>
      </c>
      <c r="S44" s="14">
        <v>0</v>
      </c>
      <c r="T44" s="14">
        <v>0</v>
      </c>
      <c r="U44" s="14">
        <v>2</v>
      </c>
      <c r="V44" s="14">
        <v>0</v>
      </c>
      <c r="W44" s="14">
        <v>0</v>
      </c>
      <c r="X44" s="14">
        <v>0</v>
      </c>
      <c r="Y44" s="14">
        <v>1</v>
      </c>
    </row>
    <row r="45" spans="1:25" x14ac:dyDescent="0.25">
      <c r="A45" s="5" t="s">
        <v>158</v>
      </c>
      <c r="B45" s="2" t="s">
        <v>206</v>
      </c>
      <c r="C45" s="12">
        <f t="shared" si="0"/>
        <v>0</v>
      </c>
      <c r="D45" s="12">
        <f t="shared" si="1"/>
        <v>1</v>
      </c>
      <c r="E45" s="19">
        <v>1</v>
      </c>
      <c r="F45" s="14">
        <v>0</v>
      </c>
      <c r="G45" s="14">
        <v>1</v>
      </c>
      <c r="H45" s="14">
        <v>0</v>
      </c>
      <c r="I45" s="14">
        <v>1</v>
      </c>
      <c r="J45" s="13"/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1</v>
      </c>
      <c r="S45" s="14">
        <v>0</v>
      </c>
      <c r="T45" s="14">
        <v>1</v>
      </c>
      <c r="U45" s="14">
        <v>1</v>
      </c>
      <c r="V45" s="14">
        <v>0</v>
      </c>
      <c r="W45" s="14">
        <v>1</v>
      </c>
      <c r="X45" s="14">
        <v>0</v>
      </c>
      <c r="Y45" s="14">
        <v>0</v>
      </c>
    </row>
    <row r="46" spans="1:25" x14ac:dyDescent="0.25">
      <c r="A46" s="5" t="s">
        <v>159</v>
      </c>
      <c r="B46" s="2" t="s">
        <v>246</v>
      </c>
      <c r="C46" s="12">
        <f t="shared" si="0"/>
        <v>2</v>
      </c>
      <c r="D46" s="12">
        <f t="shared" si="1"/>
        <v>0</v>
      </c>
      <c r="E46" s="19">
        <v>4</v>
      </c>
      <c r="F46" s="14">
        <v>9</v>
      </c>
      <c r="G46" s="14">
        <v>9</v>
      </c>
      <c r="H46" s="14">
        <v>7</v>
      </c>
      <c r="I46" s="14">
        <v>7</v>
      </c>
      <c r="J46" s="13"/>
      <c r="K46" s="14">
        <v>0</v>
      </c>
      <c r="L46" s="14">
        <v>0</v>
      </c>
      <c r="M46" s="14">
        <v>4</v>
      </c>
      <c r="N46" s="14">
        <v>9</v>
      </c>
      <c r="O46" s="14">
        <v>9</v>
      </c>
      <c r="P46" s="14">
        <v>7</v>
      </c>
      <c r="Q46" s="14">
        <v>0</v>
      </c>
      <c r="S46" s="14">
        <v>2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7</v>
      </c>
    </row>
    <row r="47" spans="1:25" x14ac:dyDescent="0.25">
      <c r="A47" s="5" t="s">
        <v>160</v>
      </c>
      <c r="B47" s="2" t="s">
        <v>247</v>
      </c>
      <c r="C47" s="12">
        <f t="shared" si="0"/>
        <v>6</v>
      </c>
      <c r="D47" s="12">
        <f t="shared" si="1"/>
        <v>2</v>
      </c>
      <c r="E47" s="19">
        <v>4</v>
      </c>
      <c r="F47" s="14">
        <v>7</v>
      </c>
      <c r="G47" s="14">
        <v>7</v>
      </c>
      <c r="H47" s="14">
        <v>7</v>
      </c>
      <c r="I47" s="14">
        <v>9</v>
      </c>
      <c r="J47" s="13"/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7</v>
      </c>
      <c r="Q47" s="14">
        <v>5</v>
      </c>
      <c r="S47" s="14">
        <v>6</v>
      </c>
      <c r="T47" s="14">
        <v>2</v>
      </c>
      <c r="U47" s="14">
        <v>4</v>
      </c>
      <c r="V47" s="14">
        <v>7</v>
      </c>
      <c r="W47" s="14">
        <v>7</v>
      </c>
      <c r="X47" s="14">
        <v>0</v>
      </c>
      <c r="Y47" s="14">
        <v>4</v>
      </c>
    </row>
    <row r="48" spans="1:25" x14ac:dyDescent="0.25">
      <c r="A48" s="5" t="s">
        <v>161</v>
      </c>
      <c r="B48" s="2" t="s">
        <v>248</v>
      </c>
      <c r="C48" s="12">
        <f t="shared" si="0"/>
        <v>1</v>
      </c>
      <c r="D48" s="12">
        <f t="shared" si="1"/>
        <v>0</v>
      </c>
      <c r="E48" s="19">
        <v>5</v>
      </c>
      <c r="F48" s="14">
        <v>0</v>
      </c>
      <c r="G48" s="14">
        <v>0</v>
      </c>
      <c r="H48" s="14">
        <v>1</v>
      </c>
      <c r="I48" s="14">
        <v>0</v>
      </c>
      <c r="J48" s="13"/>
      <c r="K48" s="14">
        <v>0</v>
      </c>
      <c r="L48" s="14">
        <v>0</v>
      </c>
      <c r="M48" s="14">
        <v>1</v>
      </c>
      <c r="N48" s="14">
        <v>0</v>
      </c>
      <c r="O48" s="14">
        <v>0</v>
      </c>
      <c r="P48" s="14">
        <v>0</v>
      </c>
      <c r="Q48" s="14">
        <v>0</v>
      </c>
      <c r="S48" s="14">
        <v>1</v>
      </c>
      <c r="T48" s="14">
        <v>0</v>
      </c>
      <c r="U48" s="14">
        <v>4</v>
      </c>
      <c r="V48" s="14">
        <v>0</v>
      </c>
      <c r="W48" s="14">
        <v>0</v>
      </c>
      <c r="X48" s="14">
        <v>1</v>
      </c>
      <c r="Y48" s="14">
        <v>0</v>
      </c>
    </row>
    <row r="49" spans="1:25" ht="28.5" x14ac:dyDescent="0.25">
      <c r="A49" s="5" t="s">
        <v>162</v>
      </c>
      <c r="B49" s="2" t="s">
        <v>249</v>
      </c>
      <c r="C49" s="12">
        <f t="shared" si="0"/>
        <v>0</v>
      </c>
      <c r="D49" s="12">
        <f t="shared" si="1"/>
        <v>0</v>
      </c>
      <c r="E49" s="19" t="s">
        <v>299</v>
      </c>
      <c r="F49" s="14">
        <v>0</v>
      </c>
      <c r="G49" s="14">
        <v>0</v>
      </c>
      <c r="H49" s="14">
        <v>0</v>
      </c>
      <c r="I49" s="14">
        <v>0</v>
      </c>
      <c r="J49" s="13"/>
      <c r="K49" s="14">
        <v>0</v>
      </c>
      <c r="L49" s="14">
        <v>0</v>
      </c>
      <c r="M49" s="13" t="s">
        <v>299</v>
      </c>
      <c r="N49" s="14">
        <v>0</v>
      </c>
      <c r="O49" s="14">
        <v>0</v>
      </c>
      <c r="P49" s="14">
        <v>0</v>
      </c>
      <c r="Q49" s="14">
        <v>0</v>
      </c>
      <c r="S49" s="14">
        <v>0</v>
      </c>
      <c r="T49" s="14">
        <v>0</v>
      </c>
      <c r="U49" s="14" t="s">
        <v>299</v>
      </c>
      <c r="V49" s="14">
        <v>0</v>
      </c>
      <c r="W49" s="14">
        <v>0</v>
      </c>
      <c r="X49" s="14">
        <v>0</v>
      </c>
      <c r="Y49" s="14">
        <v>0</v>
      </c>
    </row>
    <row r="50" spans="1:25" x14ac:dyDescent="0.25">
      <c r="A50" s="5" t="s">
        <v>163</v>
      </c>
      <c r="B50" s="2" t="s">
        <v>250</v>
      </c>
      <c r="C50" s="12">
        <f t="shared" si="0"/>
        <v>1</v>
      </c>
      <c r="D50" s="12">
        <f t="shared" si="1"/>
        <v>0</v>
      </c>
      <c r="E50" s="19">
        <v>1</v>
      </c>
      <c r="F50" s="14">
        <v>2</v>
      </c>
      <c r="G50" s="14">
        <v>2</v>
      </c>
      <c r="H50" s="14">
        <v>4</v>
      </c>
      <c r="I50" s="14">
        <v>7</v>
      </c>
      <c r="J50" s="13"/>
      <c r="K50" s="14">
        <v>0</v>
      </c>
      <c r="L50" s="14">
        <v>0</v>
      </c>
      <c r="M50" s="14">
        <v>0</v>
      </c>
      <c r="N50" s="14">
        <v>1</v>
      </c>
      <c r="O50" s="14">
        <v>1</v>
      </c>
      <c r="P50" s="14">
        <v>0</v>
      </c>
      <c r="Q50" s="14">
        <v>3</v>
      </c>
      <c r="S50" s="14">
        <v>1</v>
      </c>
      <c r="T50" s="14">
        <v>0</v>
      </c>
      <c r="U50" s="14">
        <v>1</v>
      </c>
      <c r="V50" s="14">
        <v>1</v>
      </c>
      <c r="W50" s="14">
        <v>1</v>
      </c>
      <c r="X50" s="14">
        <v>4</v>
      </c>
      <c r="Y50" s="14">
        <v>4</v>
      </c>
    </row>
    <row r="51" spans="1:25" x14ac:dyDescent="0.25">
      <c r="A51" s="5" t="s">
        <v>164</v>
      </c>
      <c r="B51" s="2" t="s">
        <v>251</v>
      </c>
      <c r="C51" s="12">
        <f t="shared" si="0"/>
        <v>1</v>
      </c>
      <c r="D51" s="12">
        <f t="shared" si="1"/>
        <v>4</v>
      </c>
      <c r="E51" s="19">
        <v>3</v>
      </c>
      <c r="F51" s="14">
        <v>7</v>
      </c>
      <c r="G51" s="14">
        <v>2</v>
      </c>
      <c r="H51" s="14">
        <v>2</v>
      </c>
      <c r="I51" s="14">
        <v>4</v>
      </c>
      <c r="J51" s="13"/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S51" s="14">
        <v>1</v>
      </c>
      <c r="T51" s="14">
        <v>4</v>
      </c>
      <c r="U51" s="14">
        <v>3</v>
      </c>
      <c r="V51" s="14">
        <v>7</v>
      </c>
      <c r="W51" s="14">
        <v>2</v>
      </c>
      <c r="X51" s="14">
        <v>2</v>
      </c>
      <c r="Y51" s="14">
        <v>4</v>
      </c>
    </row>
    <row r="52" spans="1:25" ht="28.5" x14ac:dyDescent="0.25">
      <c r="A52" s="5" t="s">
        <v>165</v>
      </c>
      <c r="B52" s="2" t="s">
        <v>252</v>
      </c>
      <c r="C52" s="12">
        <f t="shared" si="0"/>
        <v>0</v>
      </c>
      <c r="D52" s="12">
        <f t="shared" si="1"/>
        <v>0</v>
      </c>
      <c r="E52" s="19">
        <v>0</v>
      </c>
      <c r="F52" s="14">
        <v>0</v>
      </c>
      <c r="G52" s="14">
        <v>0</v>
      </c>
      <c r="H52" s="14">
        <v>0</v>
      </c>
      <c r="I52" s="14">
        <v>0</v>
      </c>
      <c r="J52" s="13"/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</row>
    <row r="53" spans="1:25" ht="28.5" x14ac:dyDescent="0.25">
      <c r="A53" s="5" t="s">
        <v>166</v>
      </c>
      <c r="B53" s="2" t="s">
        <v>253</v>
      </c>
      <c r="C53" s="12">
        <f t="shared" si="0"/>
        <v>0</v>
      </c>
      <c r="D53" s="12">
        <f t="shared" si="1"/>
        <v>1</v>
      </c>
      <c r="E53" s="19">
        <v>3</v>
      </c>
      <c r="F53" s="14">
        <v>4</v>
      </c>
      <c r="G53" s="14">
        <v>0</v>
      </c>
      <c r="H53" s="14">
        <v>0</v>
      </c>
      <c r="I53" s="14">
        <v>8</v>
      </c>
      <c r="J53" s="13"/>
      <c r="K53" s="14">
        <v>0</v>
      </c>
      <c r="L53" s="14">
        <v>0</v>
      </c>
      <c r="M53" s="14">
        <v>2</v>
      </c>
      <c r="N53" s="14">
        <v>3</v>
      </c>
      <c r="O53" s="14">
        <v>0</v>
      </c>
      <c r="P53" s="14">
        <v>0</v>
      </c>
      <c r="Q53" s="14">
        <v>6</v>
      </c>
      <c r="S53" s="14">
        <v>0</v>
      </c>
      <c r="T53" s="14">
        <v>1</v>
      </c>
      <c r="U53" s="14">
        <v>1</v>
      </c>
      <c r="V53" s="14">
        <v>1</v>
      </c>
      <c r="W53" s="14">
        <v>0</v>
      </c>
      <c r="X53" s="14">
        <v>0</v>
      </c>
      <c r="Y53" s="14">
        <v>2</v>
      </c>
    </row>
    <row r="54" spans="1:25" x14ac:dyDescent="0.25">
      <c r="A54" s="5" t="s">
        <v>167</v>
      </c>
      <c r="B54" s="2" t="s">
        <v>254</v>
      </c>
      <c r="C54" s="12">
        <f t="shared" si="0"/>
        <v>0</v>
      </c>
      <c r="D54" s="12">
        <f t="shared" si="1"/>
        <v>0</v>
      </c>
      <c r="E54" s="19">
        <v>1</v>
      </c>
      <c r="F54" s="14">
        <v>0</v>
      </c>
      <c r="G54" s="14">
        <v>1</v>
      </c>
      <c r="H54" s="14">
        <v>1</v>
      </c>
      <c r="I54" s="14">
        <v>1</v>
      </c>
      <c r="J54" s="13"/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1</v>
      </c>
      <c r="S54" s="14">
        <v>0</v>
      </c>
      <c r="T54" s="14">
        <v>0</v>
      </c>
      <c r="U54" s="14">
        <v>1</v>
      </c>
      <c r="V54" s="14">
        <v>0</v>
      </c>
      <c r="W54" s="14">
        <v>1</v>
      </c>
      <c r="X54" s="14">
        <v>1</v>
      </c>
      <c r="Y54" s="14">
        <v>0</v>
      </c>
    </row>
    <row r="55" spans="1:25" x14ac:dyDescent="0.25">
      <c r="A55" s="5" t="s">
        <v>168</v>
      </c>
      <c r="B55" s="2" t="s">
        <v>255</v>
      </c>
      <c r="C55" s="12">
        <f t="shared" si="0"/>
        <v>6</v>
      </c>
      <c r="D55" s="12">
        <f t="shared" si="1"/>
        <v>2</v>
      </c>
      <c r="E55" s="19">
        <v>0</v>
      </c>
      <c r="F55" s="14">
        <v>4</v>
      </c>
      <c r="G55" s="14">
        <v>1</v>
      </c>
      <c r="H55" s="14">
        <v>9</v>
      </c>
      <c r="I55" s="14">
        <v>4</v>
      </c>
      <c r="J55" s="13"/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1</v>
      </c>
      <c r="Q55" s="14">
        <v>4</v>
      </c>
      <c r="S55" s="14">
        <v>6</v>
      </c>
      <c r="T55" s="14">
        <v>2</v>
      </c>
      <c r="U55" s="14">
        <v>0</v>
      </c>
      <c r="V55" s="14">
        <v>4</v>
      </c>
      <c r="W55" s="14">
        <v>1</v>
      </c>
      <c r="X55" s="14">
        <v>8</v>
      </c>
      <c r="Y55" s="14">
        <v>0</v>
      </c>
    </row>
    <row r="56" spans="1:25" x14ac:dyDescent="0.25">
      <c r="A56" s="5" t="s">
        <v>169</v>
      </c>
      <c r="B56" s="2" t="s">
        <v>256</v>
      </c>
      <c r="C56" s="12">
        <f t="shared" si="0"/>
        <v>5</v>
      </c>
      <c r="D56" s="12">
        <f t="shared" si="1"/>
        <v>6</v>
      </c>
      <c r="E56" s="19">
        <v>9</v>
      </c>
      <c r="F56" s="14">
        <v>12</v>
      </c>
      <c r="G56" s="14">
        <v>12</v>
      </c>
      <c r="H56" s="14">
        <v>16</v>
      </c>
      <c r="I56" s="14">
        <v>0</v>
      </c>
      <c r="J56" s="13"/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14</v>
      </c>
      <c r="Q56" s="14">
        <v>0</v>
      </c>
      <c r="S56" s="14">
        <v>5</v>
      </c>
      <c r="T56" s="14">
        <v>6</v>
      </c>
      <c r="U56" s="14">
        <v>9</v>
      </c>
      <c r="V56" s="14">
        <v>12</v>
      </c>
      <c r="W56" s="14">
        <v>12</v>
      </c>
      <c r="X56" s="14">
        <v>2</v>
      </c>
      <c r="Y56" s="14">
        <v>0</v>
      </c>
    </row>
    <row r="57" spans="1:25" x14ac:dyDescent="0.25">
      <c r="A57" s="5" t="s">
        <v>170</v>
      </c>
      <c r="B57" s="2" t="s">
        <v>257</v>
      </c>
      <c r="C57" s="12">
        <f t="shared" si="0"/>
        <v>7</v>
      </c>
      <c r="D57" s="12">
        <f t="shared" si="1"/>
        <v>0</v>
      </c>
      <c r="E57" s="19">
        <v>3</v>
      </c>
      <c r="F57" s="14">
        <v>1</v>
      </c>
      <c r="G57" s="14">
        <v>5</v>
      </c>
      <c r="H57" s="14">
        <v>4</v>
      </c>
      <c r="I57" s="14">
        <v>9</v>
      </c>
      <c r="J57" s="13"/>
      <c r="K57" s="14">
        <v>0</v>
      </c>
      <c r="L57" s="14">
        <v>0</v>
      </c>
      <c r="M57" s="14">
        <v>2</v>
      </c>
      <c r="N57" s="14">
        <v>0</v>
      </c>
      <c r="O57" s="14">
        <v>0</v>
      </c>
      <c r="P57" s="14">
        <v>1</v>
      </c>
      <c r="Q57" s="14">
        <v>0</v>
      </c>
      <c r="S57" s="14">
        <v>7</v>
      </c>
      <c r="T57" s="14">
        <v>0</v>
      </c>
      <c r="U57" s="14">
        <v>1</v>
      </c>
      <c r="V57" s="14">
        <v>1</v>
      </c>
      <c r="W57" s="14">
        <v>5</v>
      </c>
      <c r="X57" s="14">
        <v>3</v>
      </c>
      <c r="Y57" s="14">
        <v>9</v>
      </c>
    </row>
    <row r="58" spans="1:25" x14ac:dyDescent="0.25">
      <c r="A58" s="5" t="s">
        <v>171</v>
      </c>
      <c r="B58" s="2" t="s">
        <v>258</v>
      </c>
      <c r="C58" s="12">
        <f t="shared" si="0"/>
        <v>1</v>
      </c>
      <c r="D58" s="12">
        <f t="shared" si="1"/>
        <v>1</v>
      </c>
      <c r="E58" s="19">
        <v>1</v>
      </c>
      <c r="F58" s="14">
        <v>4</v>
      </c>
      <c r="G58" s="14">
        <v>0</v>
      </c>
      <c r="H58" s="14">
        <v>1</v>
      </c>
      <c r="I58" s="14">
        <v>1</v>
      </c>
      <c r="J58" s="13"/>
      <c r="K58" s="14">
        <v>0</v>
      </c>
      <c r="L58" s="14">
        <v>0</v>
      </c>
      <c r="M58" s="14">
        <v>1</v>
      </c>
      <c r="N58" s="14">
        <v>0</v>
      </c>
      <c r="O58" s="14">
        <v>0</v>
      </c>
      <c r="P58" s="14">
        <v>0</v>
      </c>
      <c r="Q58" s="14">
        <v>0</v>
      </c>
      <c r="S58" s="14">
        <v>1</v>
      </c>
      <c r="T58" s="14">
        <v>1</v>
      </c>
      <c r="U58" s="14">
        <v>0</v>
      </c>
      <c r="V58" s="14">
        <v>4</v>
      </c>
      <c r="W58" s="14">
        <v>0</v>
      </c>
      <c r="X58" s="14">
        <v>1</v>
      </c>
      <c r="Y58" s="14">
        <v>1</v>
      </c>
    </row>
    <row r="59" spans="1:25" x14ac:dyDescent="0.25">
      <c r="A59" s="5" t="s">
        <v>172</v>
      </c>
      <c r="B59" s="2" t="s">
        <v>259</v>
      </c>
      <c r="C59" s="12">
        <f t="shared" si="0"/>
        <v>1</v>
      </c>
      <c r="D59" s="12">
        <f t="shared" si="1"/>
        <v>0</v>
      </c>
      <c r="E59" s="19">
        <v>2</v>
      </c>
      <c r="F59" s="14">
        <v>1</v>
      </c>
      <c r="G59" s="14">
        <v>1</v>
      </c>
      <c r="H59" s="14">
        <v>1</v>
      </c>
      <c r="I59" s="14">
        <v>1</v>
      </c>
      <c r="J59" s="13"/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1</v>
      </c>
      <c r="S59" s="14">
        <v>1</v>
      </c>
      <c r="T59" s="14">
        <v>0</v>
      </c>
      <c r="U59" s="14">
        <v>2</v>
      </c>
      <c r="V59" s="14">
        <v>1</v>
      </c>
      <c r="W59" s="14">
        <v>1</v>
      </c>
      <c r="X59" s="14">
        <v>1</v>
      </c>
      <c r="Y59" s="14">
        <v>0</v>
      </c>
    </row>
    <row r="60" spans="1:25" x14ac:dyDescent="0.25">
      <c r="A60" s="5" t="s">
        <v>173</v>
      </c>
      <c r="B60" s="2" t="s">
        <v>260</v>
      </c>
      <c r="C60" s="12">
        <f t="shared" si="0"/>
        <v>0</v>
      </c>
      <c r="D60" s="12">
        <f t="shared" si="1"/>
        <v>0</v>
      </c>
      <c r="E60" s="19">
        <v>0</v>
      </c>
      <c r="F60" s="14">
        <v>2</v>
      </c>
      <c r="G60" s="14">
        <v>2</v>
      </c>
      <c r="H60" s="14">
        <v>0</v>
      </c>
      <c r="I60" s="14">
        <v>0</v>
      </c>
      <c r="J60" s="13"/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S60" s="14">
        <v>0</v>
      </c>
      <c r="T60" s="14">
        <v>0</v>
      </c>
      <c r="U60" s="14">
        <v>0</v>
      </c>
      <c r="V60" s="14">
        <v>2</v>
      </c>
      <c r="W60" s="14">
        <v>2</v>
      </c>
      <c r="X60" s="14">
        <v>0</v>
      </c>
      <c r="Y60" s="14">
        <v>0</v>
      </c>
    </row>
    <row r="61" spans="1:25" x14ac:dyDescent="0.25">
      <c r="A61" s="5" t="s">
        <v>174</v>
      </c>
      <c r="B61" s="2" t="s">
        <v>207</v>
      </c>
      <c r="C61" s="12">
        <f t="shared" si="0"/>
        <v>0</v>
      </c>
      <c r="D61" s="12">
        <f t="shared" si="1"/>
        <v>0</v>
      </c>
      <c r="E61" s="19">
        <v>0</v>
      </c>
      <c r="F61" s="14">
        <v>0</v>
      </c>
      <c r="G61" s="14">
        <v>0</v>
      </c>
      <c r="H61" s="14">
        <v>0</v>
      </c>
      <c r="I61" s="14">
        <v>0</v>
      </c>
      <c r="J61" s="13"/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</row>
    <row r="62" spans="1:25" x14ac:dyDescent="0.25">
      <c r="A62" s="5" t="s">
        <v>175</v>
      </c>
      <c r="B62" s="2" t="s">
        <v>261</v>
      </c>
      <c r="C62" s="12">
        <f t="shared" si="0"/>
        <v>0</v>
      </c>
      <c r="D62" s="12">
        <f t="shared" si="1"/>
        <v>0</v>
      </c>
      <c r="E62" s="19">
        <v>1</v>
      </c>
      <c r="F62" s="14">
        <v>0</v>
      </c>
      <c r="G62" s="14">
        <v>0</v>
      </c>
      <c r="H62" s="14">
        <v>0</v>
      </c>
      <c r="I62" s="14">
        <v>0</v>
      </c>
      <c r="J62" s="13"/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S62" s="14">
        <v>0</v>
      </c>
      <c r="T62" s="14">
        <v>0</v>
      </c>
      <c r="U62" s="14">
        <v>1</v>
      </c>
      <c r="V62" s="14">
        <v>0</v>
      </c>
      <c r="W62" s="14">
        <v>0</v>
      </c>
      <c r="X62" s="14">
        <v>0</v>
      </c>
      <c r="Y62" s="14">
        <v>0</v>
      </c>
    </row>
    <row r="63" spans="1:25" x14ac:dyDescent="0.25">
      <c r="A63" s="5" t="s">
        <v>176</v>
      </c>
      <c r="B63" s="2" t="s">
        <v>262</v>
      </c>
      <c r="C63" s="12">
        <f t="shared" si="0"/>
        <v>0</v>
      </c>
      <c r="D63" s="12">
        <f t="shared" si="1"/>
        <v>0</v>
      </c>
      <c r="E63" s="19">
        <v>0</v>
      </c>
      <c r="F63" s="14">
        <v>0</v>
      </c>
      <c r="G63" s="14">
        <v>0</v>
      </c>
      <c r="H63" s="14">
        <v>0</v>
      </c>
      <c r="I63" s="14">
        <v>0</v>
      </c>
      <c r="J63" s="13"/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</row>
    <row r="64" spans="1:25" ht="28.5" x14ac:dyDescent="0.25">
      <c r="A64" s="5" t="s">
        <v>177</v>
      </c>
      <c r="B64" s="2" t="s">
        <v>263</v>
      </c>
      <c r="C64" s="12">
        <f t="shared" si="0"/>
        <v>0</v>
      </c>
      <c r="D64" s="12">
        <f t="shared" si="1"/>
        <v>0</v>
      </c>
      <c r="E64" s="19">
        <v>1</v>
      </c>
      <c r="F64" s="14">
        <v>0</v>
      </c>
      <c r="G64" s="14">
        <v>0</v>
      </c>
      <c r="H64" s="14">
        <v>0</v>
      </c>
      <c r="I64" s="14">
        <v>0</v>
      </c>
      <c r="J64" s="13"/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S64" s="14">
        <v>0</v>
      </c>
      <c r="T64" s="14">
        <v>0</v>
      </c>
      <c r="U64" s="14">
        <v>1</v>
      </c>
      <c r="V64" s="14">
        <v>0</v>
      </c>
      <c r="W64" s="14">
        <v>0</v>
      </c>
      <c r="X64" s="14">
        <v>0</v>
      </c>
      <c r="Y64" s="14">
        <v>0</v>
      </c>
    </row>
    <row r="65" spans="1:25" ht="28.5" x14ac:dyDescent="0.25">
      <c r="A65" s="5" t="s">
        <v>178</v>
      </c>
      <c r="B65" s="2" t="s">
        <v>264</v>
      </c>
      <c r="C65" s="12">
        <f t="shared" si="0"/>
        <v>0</v>
      </c>
      <c r="D65" s="12">
        <f t="shared" si="1"/>
        <v>0</v>
      </c>
      <c r="E65" s="19">
        <v>0</v>
      </c>
      <c r="F65" s="14">
        <v>1</v>
      </c>
      <c r="G65" s="14">
        <v>0</v>
      </c>
      <c r="H65" s="14">
        <v>0</v>
      </c>
      <c r="I65" s="14">
        <v>0</v>
      </c>
      <c r="J65" s="13"/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S65" s="14">
        <v>0</v>
      </c>
      <c r="T65" s="14">
        <v>0</v>
      </c>
      <c r="U65" s="14">
        <v>0</v>
      </c>
      <c r="V65" s="14">
        <v>1</v>
      </c>
      <c r="W65" s="14">
        <v>0</v>
      </c>
      <c r="X65" s="14">
        <v>0</v>
      </c>
      <c r="Y65" s="14">
        <v>0</v>
      </c>
    </row>
    <row r="66" spans="1:25" x14ac:dyDescent="0.25">
      <c r="A66" s="5" t="s">
        <v>179</v>
      </c>
      <c r="B66" s="2" t="s">
        <v>265</v>
      </c>
      <c r="C66" s="12">
        <f t="shared" si="0"/>
        <v>13</v>
      </c>
      <c r="D66" s="12">
        <f t="shared" si="1"/>
        <v>9</v>
      </c>
      <c r="E66" s="19">
        <v>0</v>
      </c>
      <c r="F66" s="14">
        <v>13</v>
      </c>
      <c r="G66" s="14">
        <v>14</v>
      </c>
      <c r="H66" s="14">
        <v>0</v>
      </c>
      <c r="I66" s="14">
        <v>0</v>
      </c>
      <c r="J66" s="13"/>
      <c r="K66" s="14">
        <v>0</v>
      </c>
      <c r="L66" s="14">
        <v>0</v>
      </c>
      <c r="M66" s="14">
        <v>0</v>
      </c>
      <c r="N66" s="14">
        <v>11</v>
      </c>
      <c r="O66" s="14">
        <v>5</v>
      </c>
      <c r="P66" s="14">
        <v>0</v>
      </c>
      <c r="Q66" s="14">
        <v>0</v>
      </c>
      <c r="S66" s="14">
        <v>13</v>
      </c>
      <c r="T66" s="14">
        <v>9</v>
      </c>
      <c r="U66" s="14">
        <v>0</v>
      </c>
      <c r="V66" s="14">
        <v>2</v>
      </c>
      <c r="W66" s="14">
        <v>9</v>
      </c>
      <c r="X66" s="14">
        <v>0</v>
      </c>
      <c r="Y66" s="14">
        <v>0</v>
      </c>
    </row>
    <row r="67" spans="1:25" x14ac:dyDescent="0.25">
      <c r="A67" s="5" t="s">
        <v>180</v>
      </c>
      <c r="B67" s="2" t="s">
        <v>266</v>
      </c>
      <c r="C67" s="12">
        <f t="shared" si="0"/>
        <v>2</v>
      </c>
      <c r="D67" s="12">
        <f t="shared" si="1"/>
        <v>1</v>
      </c>
      <c r="E67" s="19">
        <v>12</v>
      </c>
      <c r="F67" s="14">
        <v>10</v>
      </c>
      <c r="G67" s="14">
        <v>11</v>
      </c>
      <c r="H67" s="14">
        <v>3</v>
      </c>
      <c r="I67" s="14">
        <v>13</v>
      </c>
      <c r="J67" s="13"/>
      <c r="K67" s="14">
        <v>0</v>
      </c>
      <c r="L67" s="14">
        <v>0</v>
      </c>
      <c r="M67" s="14">
        <v>6</v>
      </c>
      <c r="N67" s="14">
        <v>7</v>
      </c>
      <c r="O67" s="14">
        <v>5</v>
      </c>
      <c r="P67" s="14">
        <v>1</v>
      </c>
      <c r="Q67" s="14">
        <v>5</v>
      </c>
      <c r="S67" s="14">
        <v>2</v>
      </c>
      <c r="T67" s="14">
        <v>1</v>
      </c>
      <c r="U67" s="14">
        <v>6</v>
      </c>
      <c r="V67" s="14">
        <v>3</v>
      </c>
      <c r="W67" s="14">
        <v>6</v>
      </c>
      <c r="X67" s="14">
        <v>2</v>
      </c>
      <c r="Y67" s="14">
        <v>8</v>
      </c>
    </row>
    <row r="68" spans="1:25" ht="42.75" x14ac:dyDescent="0.25">
      <c r="A68" s="5" t="s">
        <v>181</v>
      </c>
      <c r="B68" s="2" t="s">
        <v>208</v>
      </c>
      <c r="C68" s="12">
        <f t="shared" ref="C68:C79" si="2">K68+S68</f>
        <v>0</v>
      </c>
      <c r="D68" s="12">
        <f t="shared" ref="D68:D79" si="3">L68+T68</f>
        <v>0</v>
      </c>
      <c r="E68" s="19">
        <v>0</v>
      </c>
      <c r="F68" s="14">
        <v>0</v>
      </c>
      <c r="G68" s="14">
        <v>1</v>
      </c>
      <c r="H68" s="14">
        <v>0</v>
      </c>
      <c r="I68" s="14">
        <v>0</v>
      </c>
      <c r="J68" s="13"/>
      <c r="K68" s="14">
        <v>0</v>
      </c>
      <c r="L68" s="14">
        <v>0</v>
      </c>
      <c r="M68" s="14">
        <v>0</v>
      </c>
      <c r="N68" s="14">
        <v>0</v>
      </c>
      <c r="O68" s="14">
        <v>1</v>
      </c>
      <c r="P68" s="14">
        <v>0</v>
      </c>
      <c r="Q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</row>
    <row r="69" spans="1:25" x14ac:dyDescent="0.25">
      <c r="A69" s="5" t="s">
        <v>182</v>
      </c>
      <c r="B69" s="2" t="s">
        <v>267</v>
      </c>
      <c r="C69" s="12">
        <f t="shared" si="2"/>
        <v>0</v>
      </c>
      <c r="D69" s="12">
        <f t="shared" si="3"/>
        <v>0</v>
      </c>
      <c r="E69" s="19">
        <v>0</v>
      </c>
      <c r="F69" s="14">
        <v>1</v>
      </c>
      <c r="G69" s="14">
        <v>1</v>
      </c>
      <c r="H69" s="14">
        <v>0</v>
      </c>
      <c r="I69" s="14">
        <v>2</v>
      </c>
      <c r="J69" s="13"/>
      <c r="K69" s="14">
        <v>0</v>
      </c>
      <c r="L69" s="14">
        <v>0</v>
      </c>
      <c r="M69" s="14">
        <v>0</v>
      </c>
      <c r="N69" s="14">
        <v>1</v>
      </c>
      <c r="O69" s="14">
        <v>1</v>
      </c>
      <c r="P69" s="14">
        <v>0</v>
      </c>
      <c r="Q69" s="14">
        <v>2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</row>
    <row r="70" spans="1:25" x14ac:dyDescent="0.25">
      <c r="A70" s="5" t="s">
        <v>183</v>
      </c>
      <c r="B70" s="2" t="s">
        <v>209</v>
      </c>
      <c r="C70" s="12">
        <f t="shared" si="2"/>
        <v>0</v>
      </c>
      <c r="D70" s="12">
        <f t="shared" si="3"/>
        <v>0</v>
      </c>
      <c r="E70" s="19">
        <v>0</v>
      </c>
      <c r="F70" s="14">
        <v>0</v>
      </c>
      <c r="G70" s="14">
        <v>0</v>
      </c>
      <c r="H70" s="14">
        <v>1</v>
      </c>
      <c r="I70" s="14">
        <v>0</v>
      </c>
      <c r="J70" s="13"/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1</v>
      </c>
      <c r="Y70" s="14">
        <v>0</v>
      </c>
    </row>
    <row r="71" spans="1:25" ht="28.5" x14ac:dyDescent="0.25">
      <c r="A71" s="5" t="s">
        <v>184</v>
      </c>
      <c r="B71" s="2" t="s">
        <v>210</v>
      </c>
      <c r="C71" s="12">
        <f t="shared" si="2"/>
        <v>0</v>
      </c>
      <c r="D71" s="12">
        <f t="shared" si="3"/>
        <v>0</v>
      </c>
      <c r="E71" s="19">
        <v>1</v>
      </c>
      <c r="F71" s="14">
        <v>1</v>
      </c>
      <c r="G71" s="14">
        <v>1</v>
      </c>
      <c r="H71" s="14">
        <v>3</v>
      </c>
      <c r="I71" s="14">
        <v>0</v>
      </c>
      <c r="J71" s="13"/>
      <c r="K71" s="14">
        <v>0</v>
      </c>
      <c r="L71" s="14">
        <v>0</v>
      </c>
      <c r="M71" s="14">
        <v>1</v>
      </c>
      <c r="N71" s="14">
        <v>0</v>
      </c>
      <c r="O71" s="14">
        <v>0</v>
      </c>
      <c r="P71" s="14">
        <v>0</v>
      </c>
      <c r="Q71" s="14">
        <v>0</v>
      </c>
      <c r="S71" s="14">
        <v>0</v>
      </c>
      <c r="T71" s="14">
        <v>0</v>
      </c>
      <c r="U71" s="14">
        <v>0</v>
      </c>
      <c r="V71" s="14">
        <v>1</v>
      </c>
      <c r="W71" s="14">
        <v>1</v>
      </c>
      <c r="X71" s="14">
        <v>3</v>
      </c>
      <c r="Y71" s="14">
        <v>0</v>
      </c>
    </row>
    <row r="72" spans="1:25" x14ac:dyDescent="0.25">
      <c r="A72" s="5" t="s">
        <v>185</v>
      </c>
      <c r="B72" s="2" t="s">
        <v>268</v>
      </c>
      <c r="C72" s="12">
        <f t="shared" si="2"/>
        <v>0</v>
      </c>
      <c r="D72" s="12">
        <f t="shared" si="3"/>
        <v>0</v>
      </c>
      <c r="E72" s="19">
        <v>0</v>
      </c>
      <c r="F72" s="14">
        <v>1</v>
      </c>
      <c r="G72" s="14">
        <v>0</v>
      </c>
      <c r="H72" s="14">
        <v>3</v>
      </c>
      <c r="I72" s="14">
        <v>0</v>
      </c>
      <c r="J72" s="13"/>
      <c r="K72" s="14">
        <v>0</v>
      </c>
      <c r="L72" s="14">
        <v>0</v>
      </c>
      <c r="M72" s="14">
        <v>0</v>
      </c>
      <c r="N72" s="14">
        <v>1</v>
      </c>
      <c r="O72" s="14">
        <v>0</v>
      </c>
      <c r="P72" s="14">
        <v>3</v>
      </c>
      <c r="Q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</row>
    <row r="73" spans="1:25" x14ac:dyDescent="0.25">
      <c r="A73" s="5" t="s">
        <v>186</v>
      </c>
      <c r="B73" s="2" t="s">
        <v>211</v>
      </c>
      <c r="C73" s="12">
        <f t="shared" si="2"/>
        <v>0</v>
      </c>
      <c r="D73" s="12">
        <f t="shared" si="3"/>
        <v>0</v>
      </c>
      <c r="E73" s="19">
        <v>0</v>
      </c>
      <c r="F73" s="14">
        <v>0</v>
      </c>
      <c r="G73" s="14">
        <v>0</v>
      </c>
      <c r="H73" s="14">
        <v>0</v>
      </c>
      <c r="I73" s="14">
        <v>1</v>
      </c>
      <c r="J73" s="13"/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1</v>
      </c>
    </row>
    <row r="74" spans="1:25" x14ac:dyDescent="0.25">
      <c r="A74" s="5" t="s">
        <v>187</v>
      </c>
      <c r="B74" s="2" t="s">
        <v>269</v>
      </c>
      <c r="C74" s="12">
        <f t="shared" si="2"/>
        <v>0</v>
      </c>
      <c r="D74" s="12">
        <f t="shared" si="3"/>
        <v>0</v>
      </c>
      <c r="E74" s="19">
        <v>6</v>
      </c>
      <c r="F74" s="14">
        <v>8</v>
      </c>
      <c r="G74" s="14">
        <v>10</v>
      </c>
      <c r="H74" s="14">
        <v>5</v>
      </c>
      <c r="I74" s="14">
        <v>9</v>
      </c>
      <c r="J74" s="13"/>
      <c r="K74" s="14">
        <v>0</v>
      </c>
      <c r="L74" s="14">
        <v>0</v>
      </c>
      <c r="M74" s="14">
        <v>6</v>
      </c>
      <c r="N74" s="14">
        <v>8</v>
      </c>
      <c r="O74" s="14">
        <v>0</v>
      </c>
      <c r="P74" s="14">
        <v>2</v>
      </c>
      <c r="Q74" s="14">
        <v>7</v>
      </c>
      <c r="S74" s="14">
        <v>0</v>
      </c>
      <c r="T74" s="14">
        <v>0</v>
      </c>
      <c r="U74" s="14">
        <v>0</v>
      </c>
      <c r="V74" s="14">
        <v>0</v>
      </c>
      <c r="W74" s="14">
        <v>10</v>
      </c>
      <c r="X74" s="14">
        <v>3</v>
      </c>
      <c r="Y74" s="14">
        <v>2</v>
      </c>
    </row>
    <row r="75" spans="1:25" x14ac:dyDescent="0.25">
      <c r="A75" s="5" t="s">
        <v>188</v>
      </c>
      <c r="B75" s="2" t="s">
        <v>270</v>
      </c>
      <c r="C75" s="12">
        <f t="shared" si="2"/>
        <v>0</v>
      </c>
      <c r="D75" s="12">
        <f t="shared" si="3"/>
        <v>0</v>
      </c>
      <c r="E75" s="19">
        <v>0</v>
      </c>
      <c r="F75" s="14">
        <v>2</v>
      </c>
      <c r="G75" s="14">
        <v>1</v>
      </c>
      <c r="H75" s="14">
        <v>0</v>
      </c>
      <c r="I75" s="14">
        <v>0</v>
      </c>
      <c r="J75" s="13"/>
      <c r="K75" s="14">
        <v>0</v>
      </c>
      <c r="L75" s="14">
        <v>0</v>
      </c>
      <c r="M75" s="14">
        <v>0</v>
      </c>
      <c r="N75" s="14">
        <v>2</v>
      </c>
      <c r="O75" s="14">
        <v>1</v>
      </c>
      <c r="P75" s="14">
        <v>0</v>
      </c>
      <c r="Q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</row>
    <row r="76" spans="1:25" x14ac:dyDescent="0.25">
      <c r="A76" s="5" t="s">
        <v>189</v>
      </c>
      <c r="B76" s="2" t="s">
        <v>271</v>
      </c>
      <c r="C76" s="12">
        <f t="shared" si="2"/>
        <v>0</v>
      </c>
      <c r="D76" s="12">
        <f t="shared" si="3"/>
        <v>0</v>
      </c>
      <c r="E76" s="19">
        <v>9</v>
      </c>
      <c r="F76" s="14">
        <v>3</v>
      </c>
      <c r="G76" s="14">
        <v>4</v>
      </c>
      <c r="H76" s="14">
        <v>5</v>
      </c>
      <c r="I76" s="14">
        <v>2</v>
      </c>
      <c r="J76" s="13"/>
      <c r="K76" s="14">
        <v>0</v>
      </c>
      <c r="L76" s="14">
        <v>0</v>
      </c>
      <c r="M76" s="14">
        <v>9</v>
      </c>
      <c r="N76" s="14">
        <v>2</v>
      </c>
      <c r="O76" s="14">
        <v>3</v>
      </c>
      <c r="P76" s="14">
        <v>0</v>
      </c>
      <c r="Q76" s="14">
        <v>0</v>
      </c>
      <c r="S76" s="14">
        <v>0</v>
      </c>
      <c r="T76" s="14">
        <v>0</v>
      </c>
      <c r="U76" s="14">
        <v>0</v>
      </c>
      <c r="V76" s="14">
        <v>1</v>
      </c>
      <c r="W76" s="14">
        <v>1</v>
      </c>
      <c r="X76" s="14">
        <v>5</v>
      </c>
      <c r="Y76" s="14">
        <v>2</v>
      </c>
    </row>
    <row r="77" spans="1:25" x14ac:dyDescent="0.25">
      <c r="A77" s="5" t="s">
        <v>190</v>
      </c>
      <c r="B77" s="2" t="s">
        <v>212</v>
      </c>
      <c r="C77" s="12">
        <f t="shared" si="2"/>
        <v>0</v>
      </c>
      <c r="D77" s="12">
        <f t="shared" si="3"/>
        <v>0</v>
      </c>
      <c r="E77" s="19">
        <v>1</v>
      </c>
      <c r="F77" s="14">
        <v>1</v>
      </c>
      <c r="G77" s="14">
        <v>0</v>
      </c>
      <c r="H77" s="14">
        <v>1</v>
      </c>
      <c r="I77" s="14">
        <v>0</v>
      </c>
      <c r="J77" s="13"/>
      <c r="K77" s="14">
        <v>0</v>
      </c>
      <c r="L77" s="14">
        <v>0</v>
      </c>
      <c r="M77" s="14">
        <v>1</v>
      </c>
      <c r="N77" s="14">
        <v>1</v>
      </c>
      <c r="O77" s="14">
        <v>0</v>
      </c>
      <c r="P77" s="14">
        <v>1</v>
      </c>
      <c r="Q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</row>
    <row r="78" spans="1:25" x14ac:dyDescent="0.25">
      <c r="A78" s="5" t="s">
        <v>191</v>
      </c>
      <c r="B78" s="2" t="s">
        <v>213</v>
      </c>
      <c r="C78" s="12">
        <f t="shared" si="2"/>
        <v>0</v>
      </c>
      <c r="D78" s="12">
        <f t="shared" si="3"/>
        <v>0</v>
      </c>
      <c r="E78" s="19">
        <v>0</v>
      </c>
      <c r="F78" s="14">
        <v>1</v>
      </c>
      <c r="G78" s="14">
        <v>0</v>
      </c>
      <c r="H78" s="14">
        <v>0</v>
      </c>
      <c r="I78" s="14">
        <v>1</v>
      </c>
      <c r="J78" s="13"/>
      <c r="K78" s="14">
        <v>0</v>
      </c>
      <c r="L78" s="14">
        <v>0</v>
      </c>
      <c r="M78" s="14">
        <v>0</v>
      </c>
      <c r="N78" s="14">
        <v>1</v>
      </c>
      <c r="O78" s="14">
        <v>0</v>
      </c>
      <c r="P78" s="14">
        <v>0</v>
      </c>
      <c r="Q78" s="14">
        <v>1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</row>
    <row r="79" spans="1:25" x14ac:dyDescent="0.25">
      <c r="A79" s="5" t="s">
        <v>192</v>
      </c>
      <c r="B79" s="2" t="s">
        <v>272</v>
      </c>
      <c r="C79" s="12">
        <f t="shared" si="2"/>
        <v>0</v>
      </c>
      <c r="D79" s="12">
        <f t="shared" si="3"/>
        <v>3</v>
      </c>
      <c r="E79" s="19">
        <v>2</v>
      </c>
      <c r="F79" s="14">
        <v>8</v>
      </c>
      <c r="G79" s="14">
        <v>3</v>
      </c>
      <c r="H79" s="14">
        <v>2</v>
      </c>
      <c r="I79" s="14">
        <v>2</v>
      </c>
      <c r="J79" s="13"/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1</v>
      </c>
      <c r="Q79" s="14">
        <v>1</v>
      </c>
      <c r="S79" s="14">
        <v>0</v>
      </c>
      <c r="T79" s="14">
        <v>3</v>
      </c>
      <c r="U79" s="14">
        <v>2</v>
      </c>
      <c r="V79" s="14">
        <v>8</v>
      </c>
      <c r="W79" s="14">
        <v>3</v>
      </c>
      <c r="X79" s="14">
        <v>1</v>
      </c>
      <c r="Y79" s="14">
        <v>1</v>
      </c>
    </row>
    <row r="80" spans="1:25" x14ac:dyDescent="0.25">
      <c r="F80" s="15"/>
      <c r="G80" s="15"/>
      <c r="H80" s="15"/>
      <c r="I80" s="15"/>
      <c r="J80" s="15"/>
      <c r="K80" s="15"/>
      <c r="L80" s="15"/>
      <c r="M80" s="15"/>
    </row>
    <row r="81" spans="6:13" hidden="1" x14ac:dyDescent="0.25">
      <c r="F81" s="15"/>
      <c r="G81" s="15"/>
      <c r="H81" s="15"/>
      <c r="I81" s="15"/>
      <c r="J81" s="15"/>
      <c r="K81" s="15"/>
      <c r="L81" s="15"/>
      <c r="M81" s="15"/>
    </row>
    <row r="82" spans="6:13" x14ac:dyDescent="0.25"/>
  </sheetData>
  <mergeCells count="5">
    <mergeCell ref="S1:Y1"/>
    <mergeCell ref="A1:A2"/>
    <mergeCell ref="B1:B2"/>
    <mergeCell ref="C1:I1"/>
    <mergeCell ref="K1:Q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0"/>
  <sheetViews>
    <sheetView zoomScale="150" zoomScaleNormal="150" workbookViewId="0">
      <selection activeCell="E1" sqref="E1:E2"/>
    </sheetView>
  </sheetViews>
  <sheetFormatPr defaultColWidth="0" defaultRowHeight="15" zeroHeight="1" x14ac:dyDescent="0.25"/>
  <cols>
    <col min="1" max="1" width="22.42578125" style="4" bestFit="1" customWidth="1"/>
    <col min="2" max="2" width="56.42578125" style="7" customWidth="1"/>
    <col min="3" max="3" width="9.140625" style="24" customWidth="1"/>
    <col min="4" max="6" width="9.140625" style="4" customWidth="1"/>
    <col min="7" max="16384" width="9.140625" style="4" hidden="1"/>
  </cols>
  <sheetData>
    <row r="1" spans="1:5" ht="15.75" customHeight="1" x14ac:dyDescent="0.25">
      <c r="A1" s="28" t="s">
        <v>113</v>
      </c>
      <c r="B1" s="26" t="s">
        <v>114</v>
      </c>
      <c r="C1" s="30" t="s">
        <v>306</v>
      </c>
      <c r="D1" s="26" t="s">
        <v>304</v>
      </c>
      <c r="E1" s="26" t="s">
        <v>309</v>
      </c>
    </row>
    <row r="2" spans="1:5" ht="15.75" thickBot="1" x14ac:dyDescent="0.3">
      <c r="A2" s="29"/>
      <c r="B2" s="27"/>
      <c r="C2" s="31"/>
      <c r="D2" s="27"/>
      <c r="E2" s="27"/>
    </row>
    <row r="3" spans="1:5" x14ac:dyDescent="0.25">
      <c r="A3" s="12" t="s">
        <v>115</v>
      </c>
      <c r="B3" s="2" t="s">
        <v>193</v>
      </c>
      <c r="C3" s="20">
        <f>IDI!D3</f>
        <v>2.670284118590859</v>
      </c>
      <c r="D3" s="20">
        <f>IPFRA!E3</f>
        <v>1.1321363571328558</v>
      </c>
      <c r="E3" s="20">
        <f>C3*0.5+D3</f>
        <v>2.467278416428285</v>
      </c>
    </row>
    <row r="4" spans="1:5" x14ac:dyDescent="0.25">
      <c r="A4" s="12" t="s">
        <v>116</v>
      </c>
      <c r="B4" s="2" t="s">
        <v>214</v>
      </c>
      <c r="C4" s="20">
        <f>IDI!D4</f>
        <v>2.670284118590859</v>
      </c>
      <c r="D4" s="20">
        <f>IPFRA!E4</f>
        <v>2.2125205246823563</v>
      </c>
      <c r="E4" s="20">
        <f t="shared" ref="E4:E67" si="0">C4*0.5+D4</f>
        <v>3.547662583977786</v>
      </c>
    </row>
    <row r="5" spans="1:5" x14ac:dyDescent="0.25">
      <c r="A5" s="12" t="s">
        <v>117</v>
      </c>
      <c r="B5" s="2" t="s">
        <v>215</v>
      </c>
      <c r="C5" s="20">
        <f>IDI!D5</f>
        <v>0</v>
      </c>
      <c r="D5" s="20">
        <f>IPFRA!E5</f>
        <v>0.46488679830265084</v>
      </c>
      <c r="E5" s="20">
        <f t="shared" si="0"/>
        <v>0.46488679830265084</v>
      </c>
    </row>
    <row r="6" spans="1:5" x14ac:dyDescent="0.25">
      <c r="A6" s="12" t="s">
        <v>118</v>
      </c>
      <c r="B6" s="2" t="s">
        <v>216</v>
      </c>
      <c r="C6" s="20">
        <f>IDI!D6</f>
        <v>0</v>
      </c>
      <c r="D6" s="20">
        <f>IPFRA!E6</f>
        <v>1.5906003691609116</v>
      </c>
      <c r="E6" s="20">
        <f t="shared" si="0"/>
        <v>1.5906003691609116</v>
      </c>
    </row>
    <row r="7" spans="1:5" ht="28.5" x14ac:dyDescent="0.25">
      <c r="A7" s="12" t="s">
        <v>119</v>
      </c>
      <c r="B7" s="2" t="s">
        <v>217</v>
      </c>
      <c r="C7" s="20">
        <f>IDI!D7</f>
        <v>0</v>
      </c>
      <c r="D7" s="20">
        <f>IPFRA!E7</f>
        <v>0.92621378583908132</v>
      </c>
      <c r="E7" s="20">
        <f t="shared" si="0"/>
        <v>0.92621378583908132</v>
      </c>
    </row>
    <row r="8" spans="1:5" x14ac:dyDescent="0.25">
      <c r="A8" s="12" t="s">
        <v>120</v>
      </c>
      <c r="B8" s="2" t="s">
        <v>218</v>
      </c>
      <c r="C8" s="20">
        <f>IDI!D8</f>
        <v>0</v>
      </c>
      <c r="D8" s="20">
        <f>IPFRA!E8</f>
        <v>0.69897000433601875</v>
      </c>
      <c r="E8" s="20">
        <f t="shared" si="0"/>
        <v>0.69897000433601875</v>
      </c>
    </row>
    <row r="9" spans="1:5" x14ac:dyDescent="0.25">
      <c r="A9" s="12" t="s">
        <v>121</v>
      </c>
      <c r="B9" s="2" t="s">
        <v>219</v>
      </c>
      <c r="C9" s="20">
        <f>IDI!D9</f>
        <v>2.670284118590859</v>
      </c>
      <c r="D9" s="20">
        <f>IPFRA!E9</f>
        <v>2.1493669723157152</v>
      </c>
      <c r="E9" s="20">
        <f t="shared" si="0"/>
        <v>3.4845090316111449</v>
      </c>
    </row>
    <row r="10" spans="1:5" x14ac:dyDescent="0.25">
      <c r="A10" s="12" t="s">
        <v>122</v>
      </c>
      <c r="B10" s="2" t="s">
        <v>220</v>
      </c>
      <c r="C10" s="20">
        <f>IDI!D10</f>
        <v>0</v>
      </c>
      <c r="D10" s="20">
        <f>IPFRA!E10</f>
        <v>1.5358443933143087</v>
      </c>
      <c r="E10" s="20">
        <f t="shared" si="0"/>
        <v>1.5358443933143087</v>
      </c>
    </row>
    <row r="11" spans="1:5" x14ac:dyDescent="0.25">
      <c r="A11" s="12" t="s">
        <v>123</v>
      </c>
      <c r="B11" s="2" t="s">
        <v>221</v>
      </c>
      <c r="C11" s="20">
        <f>IDI!D11</f>
        <v>0</v>
      </c>
      <c r="D11" s="20">
        <f>IPFRA!E11</f>
        <v>2.1302866304620287</v>
      </c>
      <c r="E11" s="20">
        <f t="shared" si="0"/>
        <v>2.1302866304620287</v>
      </c>
    </row>
    <row r="12" spans="1:5" x14ac:dyDescent="0.25">
      <c r="A12" s="12" t="s">
        <v>124</v>
      </c>
      <c r="B12" s="2" t="s">
        <v>222</v>
      </c>
      <c r="C12" s="20">
        <f>IDI!D12</f>
        <v>2.670284118590859</v>
      </c>
      <c r="D12" s="20">
        <f>IPFRA!E12</f>
        <v>1.9064697276433242</v>
      </c>
      <c r="E12" s="20">
        <f t="shared" si="0"/>
        <v>3.241611786938754</v>
      </c>
    </row>
    <row r="13" spans="1:5" x14ac:dyDescent="0.25">
      <c r="A13" s="12" t="s">
        <v>125</v>
      </c>
      <c r="B13" s="2" t="s">
        <v>223</v>
      </c>
      <c r="C13" s="20">
        <f>IDI!D13</f>
        <v>3.1474053733105216</v>
      </c>
      <c r="D13" s="20">
        <f>IPFRA!E13</f>
        <v>2.0594371878518678</v>
      </c>
      <c r="E13" s="20">
        <f t="shared" si="0"/>
        <v>3.6331398745071288</v>
      </c>
    </row>
    <row r="14" spans="1:5" x14ac:dyDescent="0.25">
      <c r="A14" s="12" t="s">
        <v>126</v>
      </c>
      <c r="B14" s="2" t="s">
        <v>224</v>
      </c>
      <c r="C14" s="20">
        <f>IDI!D14</f>
        <v>0</v>
      </c>
      <c r="D14" s="20" t="str">
        <f>IPFRA!E14</f>
        <v>-</v>
      </c>
      <c r="E14" s="20" t="e">
        <f t="shared" si="0"/>
        <v>#VALUE!</v>
      </c>
    </row>
    <row r="15" spans="1:5" x14ac:dyDescent="0.25">
      <c r="A15" s="12" t="s">
        <v>127</v>
      </c>
      <c r="B15" s="2" t="s">
        <v>225</v>
      </c>
      <c r="C15" s="20">
        <f>IDI!D15</f>
        <v>2.9713141142548403</v>
      </c>
      <c r="D15" s="20">
        <f>IPFRA!E15</f>
        <v>3.0466256537638512</v>
      </c>
      <c r="E15" s="20">
        <f t="shared" si="0"/>
        <v>4.5322827108912715</v>
      </c>
    </row>
    <row r="16" spans="1:5" x14ac:dyDescent="0.25">
      <c r="A16" s="12" t="s">
        <v>128</v>
      </c>
      <c r="B16" s="2" t="s">
        <v>226</v>
      </c>
      <c r="C16" s="20">
        <f>IDI!D16</f>
        <v>0</v>
      </c>
      <c r="D16" s="20">
        <f>IPFRA!E16</f>
        <v>1.7705856033533272</v>
      </c>
      <c r="E16" s="20">
        <f t="shared" si="0"/>
        <v>1.7705856033533272</v>
      </c>
    </row>
    <row r="17" spans="1:5" x14ac:dyDescent="0.25">
      <c r="A17" s="12" t="s">
        <v>129</v>
      </c>
      <c r="B17" s="2" t="s">
        <v>227</v>
      </c>
      <c r="C17" s="20">
        <f>IDI!D17</f>
        <v>2.8463753776465404</v>
      </c>
      <c r="D17" s="20">
        <f>IPFRA!E17</f>
        <v>1.4890204780193701</v>
      </c>
      <c r="E17" s="20">
        <f t="shared" si="0"/>
        <v>2.9122081668426403</v>
      </c>
    </row>
    <row r="18" spans="1:5" x14ac:dyDescent="0.25">
      <c r="A18" s="12" t="s">
        <v>130</v>
      </c>
      <c r="B18" s="2" t="s">
        <v>228</v>
      </c>
      <c r="C18" s="20">
        <f>IDI!D18</f>
        <v>2.3692541229268778</v>
      </c>
      <c r="D18" s="20">
        <f>IPFRA!E18</f>
        <v>0.89625056246163814</v>
      </c>
      <c r="E18" s="20">
        <f t="shared" si="0"/>
        <v>2.080877623925077</v>
      </c>
    </row>
    <row r="19" spans="1:5" x14ac:dyDescent="0.25">
      <c r="A19" s="12" t="s">
        <v>131</v>
      </c>
      <c r="B19" s="2" t="s">
        <v>229</v>
      </c>
      <c r="C19" s="20">
        <f>IDI!D19</f>
        <v>2.3692541229268778</v>
      </c>
      <c r="D19" s="20">
        <f>IPFRA!E19</f>
        <v>1.6562701100847048</v>
      </c>
      <c r="E19" s="20">
        <f t="shared" si="0"/>
        <v>2.8408971715481437</v>
      </c>
    </row>
    <row r="20" spans="1:5" x14ac:dyDescent="0.25">
      <c r="A20" s="12" t="s">
        <v>132</v>
      </c>
      <c r="B20" s="2" t="s">
        <v>230</v>
      </c>
      <c r="C20" s="20">
        <f>IDI!D20</f>
        <v>2.670284118590859</v>
      </c>
      <c r="D20" s="20">
        <f>IPFRA!E20</f>
        <v>2.1881127327381535</v>
      </c>
      <c r="E20" s="20">
        <f t="shared" si="0"/>
        <v>3.5232547920335833</v>
      </c>
    </row>
    <row r="21" spans="1:5" x14ac:dyDescent="0.25">
      <c r="A21" s="12" t="s">
        <v>133</v>
      </c>
      <c r="B21" s="2" t="s">
        <v>231</v>
      </c>
      <c r="C21" s="20">
        <f>IDI!D21</f>
        <v>0</v>
      </c>
      <c r="D21" s="20">
        <f>IPFRA!E21</f>
        <v>1.3222192947339193</v>
      </c>
      <c r="E21" s="20">
        <f t="shared" si="0"/>
        <v>1.3222192947339193</v>
      </c>
    </row>
    <row r="22" spans="1:5" x14ac:dyDescent="0.25">
      <c r="A22" s="12" t="s">
        <v>134</v>
      </c>
      <c r="B22" s="2" t="s">
        <v>232</v>
      </c>
      <c r="C22" s="20">
        <f>IDI!D22</f>
        <v>2.3692541229268778</v>
      </c>
      <c r="D22" s="20">
        <f>IPFRA!E22</f>
        <v>2.0638019932543177</v>
      </c>
      <c r="E22" s="20">
        <f t="shared" si="0"/>
        <v>3.2484290547177563</v>
      </c>
    </row>
    <row r="23" spans="1:5" x14ac:dyDescent="0.25">
      <c r="A23" s="12" t="s">
        <v>135</v>
      </c>
      <c r="B23" s="2" t="s">
        <v>233</v>
      </c>
      <c r="C23" s="20">
        <f>IDI!D23</f>
        <v>0</v>
      </c>
      <c r="D23" s="20">
        <f>IPFRA!E23</f>
        <v>0.94884747755261867</v>
      </c>
      <c r="E23" s="20">
        <f t="shared" si="0"/>
        <v>0.94884747755261867</v>
      </c>
    </row>
    <row r="24" spans="1:5" x14ac:dyDescent="0.25">
      <c r="A24" s="12" t="s">
        <v>136</v>
      </c>
      <c r="B24" s="2" t="s">
        <v>234</v>
      </c>
      <c r="C24" s="20">
        <f>IDI!D24</f>
        <v>0</v>
      </c>
      <c r="D24" s="20">
        <f>IPFRA!E24</f>
        <v>0.94641717192736829</v>
      </c>
      <c r="E24" s="20">
        <f t="shared" si="0"/>
        <v>0.94641717192736829</v>
      </c>
    </row>
    <row r="25" spans="1:5" x14ac:dyDescent="0.25">
      <c r="A25" s="12" t="s">
        <v>137</v>
      </c>
      <c r="B25" s="2" t="s">
        <v>235</v>
      </c>
      <c r="C25" s="20">
        <f>IDI!D25</f>
        <v>3.0682241272628965</v>
      </c>
      <c r="D25" s="20">
        <f>IPFRA!E25</f>
        <v>2.1745720209661235</v>
      </c>
      <c r="E25" s="20">
        <f t="shared" si="0"/>
        <v>3.7086840845975715</v>
      </c>
    </row>
    <row r="26" spans="1:5" x14ac:dyDescent="0.25">
      <c r="A26" s="12" t="s">
        <v>138</v>
      </c>
      <c r="B26" s="2" t="s">
        <v>139</v>
      </c>
      <c r="C26" s="20">
        <f>IDI!D26</f>
        <v>0</v>
      </c>
      <c r="D26" s="20">
        <f>IPFRA!E26</f>
        <v>1.9889449557654939</v>
      </c>
      <c r="E26" s="20">
        <f t="shared" si="0"/>
        <v>1.9889449557654939</v>
      </c>
    </row>
    <row r="27" spans="1:5" x14ac:dyDescent="0.25">
      <c r="A27" s="12" t="s">
        <v>140</v>
      </c>
      <c r="B27" s="2" t="s">
        <v>198</v>
      </c>
      <c r="C27" s="20">
        <f>IDI!D27</f>
        <v>0</v>
      </c>
      <c r="D27" s="20" t="str">
        <f>IPFRA!E27</f>
        <v>-</v>
      </c>
      <c r="E27" s="20" t="e">
        <f t="shared" si="0"/>
        <v>#VALUE!</v>
      </c>
    </row>
    <row r="28" spans="1:5" x14ac:dyDescent="0.25">
      <c r="A28" s="12" t="s">
        <v>141</v>
      </c>
      <c r="B28" s="2" t="s">
        <v>199</v>
      </c>
      <c r="C28" s="20">
        <f>IDI!D28</f>
        <v>2.3692541229268778</v>
      </c>
      <c r="D28" s="20">
        <f>IPFRA!E28</f>
        <v>0.91825653718777478</v>
      </c>
      <c r="E28" s="20">
        <f t="shared" si="0"/>
        <v>2.1028835986512138</v>
      </c>
    </row>
    <row r="29" spans="1:5" x14ac:dyDescent="0.25">
      <c r="A29" s="12" t="s">
        <v>142</v>
      </c>
      <c r="B29" s="2" t="s">
        <v>200</v>
      </c>
      <c r="C29" s="20">
        <f>IDI!D29</f>
        <v>0</v>
      </c>
      <c r="D29" s="20">
        <f>IPFRA!E29</f>
        <v>0</v>
      </c>
      <c r="E29" s="20">
        <f t="shared" si="0"/>
        <v>0</v>
      </c>
    </row>
    <row r="30" spans="1:5" x14ac:dyDescent="0.25">
      <c r="A30" s="12" t="s">
        <v>143</v>
      </c>
      <c r="B30" s="2" t="s">
        <v>201</v>
      </c>
      <c r="C30" s="20">
        <f>IDI!D30</f>
        <v>0</v>
      </c>
      <c r="D30" s="20">
        <f>IPFRA!E30</f>
        <v>1.8412912404634356</v>
      </c>
      <c r="E30" s="20">
        <f t="shared" si="0"/>
        <v>1.8412912404634356</v>
      </c>
    </row>
    <row r="31" spans="1:5" x14ac:dyDescent="0.25">
      <c r="A31" s="12" t="s">
        <v>144</v>
      </c>
      <c r="B31" s="2" t="s">
        <v>236</v>
      </c>
      <c r="C31" s="20">
        <f>IDI!D31</f>
        <v>2.670284118590859</v>
      </c>
      <c r="D31" s="20">
        <f>IPFRA!E31</f>
        <v>1.8828866009036567</v>
      </c>
      <c r="E31" s="20">
        <f t="shared" si="0"/>
        <v>3.218028660199086</v>
      </c>
    </row>
    <row r="32" spans="1:5" x14ac:dyDescent="0.25">
      <c r="A32" s="12" t="s">
        <v>145</v>
      </c>
      <c r="B32" s="2" t="s">
        <v>237</v>
      </c>
      <c r="C32" s="20">
        <f>IDI!D32</f>
        <v>0</v>
      </c>
      <c r="D32" s="20">
        <f>IPFRA!E32</f>
        <v>1.7062512630993791</v>
      </c>
      <c r="E32" s="20">
        <f t="shared" si="0"/>
        <v>1.7062512630993791</v>
      </c>
    </row>
    <row r="33" spans="1:5" x14ac:dyDescent="0.25">
      <c r="A33" s="12" t="s">
        <v>146</v>
      </c>
      <c r="B33" s="2" t="s">
        <v>238</v>
      </c>
      <c r="C33" s="20">
        <f>IDI!D33</f>
        <v>2.9713141142548403</v>
      </c>
      <c r="D33" s="20">
        <f>IPFRA!E33</f>
        <v>1.921769025280829</v>
      </c>
      <c r="E33" s="20">
        <f t="shared" si="0"/>
        <v>3.4074260824082492</v>
      </c>
    </row>
    <row r="34" spans="1:5" ht="28.5" x14ac:dyDescent="0.25">
      <c r="A34" s="12" t="s">
        <v>147</v>
      </c>
      <c r="B34" s="2" t="s">
        <v>202</v>
      </c>
      <c r="C34" s="20">
        <f>IDI!D34</f>
        <v>2.3692541229268778</v>
      </c>
      <c r="D34" s="20">
        <f>IPFRA!E34</f>
        <v>0</v>
      </c>
      <c r="E34" s="20">
        <f t="shared" si="0"/>
        <v>1.1846270614634389</v>
      </c>
    </row>
    <row r="35" spans="1:5" ht="28.5" x14ac:dyDescent="0.25">
      <c r="A35" s="12" t="s">
        <v>148</v>
      </c>
      <c r="B35" s="2" t="s">
        <v>203</v>
      </c>
      <c r="C35" s="20">
        <f>IDI!D35</f>
        <v>2.670284118590859</v>
      </c>
      <c r="D35" s="20">
        <f>IPFRA!E35</f>
        <v>2.0649925055798115</v>
      </c>
      <c r="E35" s="20">
        <f t="shared" si="0"/>
        <v>3.4001345648752412</v>
      </c>
    </row>
    <row r="36" spans="1:5" x14ac:dyDescent="0.25">
      <c r="A36" s="12" t="s">
        <v>149</v>
      </c>
      <c r="B36" s="2" t="s">
        <v>204</v>
      </c>
      <c r="C36" s="20">
        <f>IDI!D36</f>
        <v>0</v>
      </c>
      <c r="D36" s="20">
        <f>IPFRA!E36</f>
        <v>0.95724801957905015</v>
      </c>
      <c r="E36" s="20">
        <f t="shared" si="0"/>
        <v>0.95724801957905015</v>
      </c>
    </row>
    <row r="37" spans="1:5" ht="28.5" x14ac:dyDescent="0.25">
      <c r="A37" s="12" t="s">
        <v>150</v>
      </c>
      <c r="B37" s="2" t="s">
        <v>239</v>
      </c>
      <c r="C37" s="20">
        <f>IDI!D37</f>
        <v>2.670284118590859</v>
      </c>
      <c r="D37" s="20">
        <f>IPFRA!E37</f>
        <v>0.65321251377534373</v>
      </c>
      <c r="E37" s="20">
        <f t="shared" si="0"/>
        <v>1.9883545730707732</v>
      </c>
    </row>
    <row r="38" spans="1:5" x14ac:dyDescent="0.25">
      <c r="A38" s="12" t="s">
        <v>151</v>
      </c>
      <c r="B38" s="2" t="s">
        <v>240</v>
      </c>
      <c r="C38" s="20">
        <f>IDI!D38</f>
        <v>2.3692541229268778</v>
      </c>
      <c r="D38" s="20">
        <f>IPFRA!E38</f>
        <v>1.5403592730331512</v>
      </c>
      <c r="E38" s="20">
        <f t="shared" si="0"/>
        <v>2.7249863344965899</v>
      </c>
    </row>
    <row r="39" spans="1:5" x14ac:dyDescent="0.25">
      <c r="A39" s="12" t="s">
        <v>152</v>
      </c>
      <c r="B39" s="2" t="s">
        <v>205</v>
      </c>
      <c r="C39" s="20">
        <f>IDI!D39</f>
        <v>2.670284118590859</v>
      </c>
      <c r="D39" s="20">
        <f>IPFRA!E39</f>
        <v>1.5336026106721106</v>
      </c>
      <c r="E39" s="20">
        <f t="shared" si="0"/>
        <v>2.8687446699675401</v>
      </c>
    </row>
    <row r="40" spans="1:5" x14ac:dyDescent="0.25">
      <c r="A40" s="12" t="s">
        <v>153</v>
      </c>
      <c r="B40" s="2" t="s">
        <v>241</v>
      </c>
      <c r="C40" s="20">
        <f>IDI!D40</f>
        <v>2.3692541229268778</v>
      </c>
      <c r="D40" s="20">
        <f>IPFRA!E40</f>
        <v>2.0624110357977319</v>
      </c>
      <c r="E40" s="20">
        <f t="shared" si="0"/>
        <v>3.2470380972611705</v>
      </c>
    </row>
    <row r="41" spans="1:5" x14ac:dyDescent="0.25">
      <c r="A41" s="12" t="s">
        <v>154</v>
      </c>
      <c r="B41" s="2" t="s">
        <v>242</v>
      </c>
      <c r="C41" s="20">
        <f>IDI!D41</f>
        <v>2.3692541229268778</v>
      </c>
      <c r="D41" s="20">
        <f>IPFRA!E41</f>
        <v>2.7381476397393376</v>
      </c>
      <c r="E41" s="20">
        <f t="shared" si="0"/>
        <v>3.9227747012027763</v>
      </c>
    </row>
    <row r="42" spans="1:5" x14ac:dyDescent="0.25">
      <c r="A42" s="12" t="s">
        <v>155</v>
      </c>
      <c r="B42" s="2" t="s">
        <v>243</v>
      </c>
      <c r="C42" s="20">
        <f>IDI!D42</f>
        <v>2.8463753776465404</v>
      </c>
      <c r="D42" s="20">
        <f>IPFRA!E42</f>
        <v>2.0406296453143402</v>
      </c>
      <c r="E42" s="20">
        <f t="shared" si="0"/>
        <v>3.4638173341376106</v>
      </c>
    </row>
    <row r="43" spans="1:5" x14ac:dyDescent="0.25">
      <c r="A43" s="12" t="s">
        <v>156</v>
      </c>
      <c r="B43" s="2" t="s">
        <v>244</v>
      </c>
      <c r="C43" s="20">
        <f>IDI!D43</f>
        <v>3.1474053733105216</v>
      </c>
      <c r="D43" s="20">
        <f>IPFRA!E43</f>
        <v>2.0220501407430742</v>
      </c>
      <c r="E43" s="20">
        <f t="shared" si="0"/>
        <v>3.5957528273983348</v>
      </c>
    </row>
    <row r="44" spans="1:5" x14ac:dyDescent="0.25">
      <c r="A44" s="12" t="s">
        <v>157</v>
      </c>
      <c r="B44" s="2" t="s">
        <v>245</v>
      </c>
      <c r="C44" s="20">
        <f>IDI!D44</f>
        <v>2.3692541229268778</v>
      </c>
      <c r="D44" s="20">
        <f>IPFRA!E44</f>
        <v>1.3266284136389743</v>
      </c>
      <c r="E44" s="20">
        <f t="shared" si="0"/>
        <v>2.5112554751024132</v>
      </c>
    </row>
    <row r="45" spans="1:5" x14ac:dyDescent="0.25">
      <c r="A45" s="12" t="s">
        <v>158</v>
      </c>
      <c r="B45" s="2" t="s">
        <v>206</v>
      </c>
      <c r="C45" s="20">
        <f>IDI!D45</f>
        <v>0</v>
      </c>
      <c r="D45" s="20">
        <f>IPFRA!E45</f>
        <v>1.5969895895365036</v>
      </c>
      <c r="E45" s="20">
        <f t="shared" si="0"/>
        <v>1.5969895895365036</v>
      </c>
    </row>
    <row r="46" spans="1:5" x14ac:dyDescent="0.25">
      <c r="A46" s="12" t="s">
        <v>159</v>
      </c>
      <c r="B46" s="2" t="s">
        <v>246</v>
      </c>
      <c r="C46" s="20">
        <f>IDI!D46</f>
        <v>0</v>
      </c>
      <c r="D46" s="20">
        <f>IPFRA!E46</f>
        <v>1.9501308993727657</v>
      </c>
      <c r="E46" s="20">
        <f t="shared" si="0"/>
        <v>1.9501308993727657</v>
      </c>
    </row>
    <row r="47" spans="1:5" x14ac:dyDescent="0.25">
      <c r="A47" s="12" t="s">
        <v>160</v>
      </c>
      <c r="B47" s="2" t="s">
        <v>247</v>
      </c>
      <c r="C47" s="20">
        <f>IDI!D47</f>
        <v>0</v>
      </c>
      <c r="D47" s="20">
        <f>IPFRA!E47</f>
        <v>2.3323274581304889</v>
      </c>
      <c r="E47" s="20">
        <f t="shared" si="0"/>
        <v>2.3323274581304889</v>
      </c>
    </row>
    <row r="48" spans="1:5" x14ac:dyDescent="0.25">
      <c r="A48" s="12" t="s">
        <v>161</v>
      </c>
      <c r="B48" s="2" t="s">
        <v>248</v>
      </c>
      <c r="C48" s="20">
        <f>IDI!D48</f>
        <v>3.0682241272628965</v>
      </c>
      <c r="D48" s="20">
        <f>IPFRA!E48</f>
        <v>1.8809263618703556</v>
      </c>
      <c r="E48" s="20">
        <f t="shared" si="0"/>
        <v>3.4150384255018036</v>
      </c>
    </row>
    <row r="49" spans="1:5" x14ac:dyDescent="0.25">
      <c r="A49" s="12" t="s">
        <v>162</v>
      </c>
      <c r="B49" s="2" t="s">
        <v>249</v>
      </c>
      <c r="C49" s="20">
        <f>IDI!D49</f>
        <v>0</v>
      </c>
      <c r="D49" s="20">
        <f>IPFRA!E49</f>
        <v>1.2218487496163564</v>
      </c>
      <c r="E49" s="20">
        <f t="shared" si="0"/>
        <v>1.2218487496163564</v>
      </c>
    </row>
    <row r="50" spans="1:5" x14ac:dyDescent="0.25">
      <c r="A50" s="12" t="s">
        <v>163</v>
      </c>
      <c r="B50" s="2" t="s">
        <v>250</v>
      </c>
      <c r="C50" s="20">
        <f>IDI!D50</f>
        <v>2.670284118590859</v>
      </c>
      <c r="D50" s="20">
        <f>IPFRA!E50</f>
        <v>1.6800286028369411</v>
      </c>
      <c r="E50" s="20">
        <f t="shared" si="0"/>
        <v>3.0151706621323706</v>
      </c>
    </row>
    <row r="51" spans="1:5" x14ac:dyDescent="0.25">
      <c r="A51" s="12" t="s">
        <v>164</v>
      </c>
      <c r="B51" s="2" t="s">
        <v>251</v>
      </c>
      <c r="C51" s="20">
        <f>IDI!D51</f>
        <v>3.0682241272628965</v>
      </c>
      <c r="D51" s="20">
        <f>IPFRA!E51</f>
        <v>2.2451479855419869</v>
      </c>
      <c r="E51" s="20">
        <f t="shared" si="0"/>
        <v>3.7792600491734349</v>
      </c>
    </row>
    <row r="52" spans="1:5" x14ac:dyDescent="0.25">
      <c r="A52" s="12" t="s">
        <v>165</v>
      </c>
      <c r="B52" s="2" t="s">
        <v>252</v>
      </c>
      <c r="C52" s="20">
        <f>IDI!D52</f>
        <v>0</v>
      </c>
      <c r="D52" s="20">
        <f>IPFRA!E52</f>
        <v>1.1760912590556813</v>
      </c>
      <c r="E52" s="20">
        <f t="shared" si="0"/>
        <v>1.1760912590556813</v>
      </c>
    </row>
    <row r="53" spans="1:5" x14ac:dyDescent="0.25">
      <c r="A53" s="12" t="s">
        <v>166</v>
      </c>
      <c r="B53" s="2" t="s">
        <v>253</v>
      </c>
      <c r="C53" s="20">
        <f>IDI!D53</f>
        <v>0</v>
      </c>
      <c r="D53" s="20">
        <f>IPFRA!E53</f>
        <v>1.8311654330796707</v>
      </c>
      <c r="E53" s="20">
        <f t="shared" si="0"/>
        <v>1.8311654330796707</v>
      </c>
    </row>
    <row r="54" spans="1:5" x14ac:dyDescent="0.25">
      <c r="A54" s="12" t="s">
        <v>167</v>
      </c>
      <c r="B54" s="2" t="s">
        <v>254</v>
      </c>
      <c r="C54" s="20">
        <f>IDI!D54</f>
        <v>2.670284118590859</v>
      </c>
      <c r="D54" s="20">
        <f>IPFRA!E54</f>
        <v>1.0630517457470889</v>
      </c>
      <c r="E54" s="20">
        <f t="shared" si="0"/>
        <v>2.3981938050425184</v>
      </c>
    </row>
    <row r="55" spans="1:5" x14ac:dyDescent="0.25">
      <c r="A55" s="12" t="s">
        <v>168</v>
      </c>
      <c r="B55" s="2" t="s">
        <v>255</v>
      </c>
      <c r="C55" s="20">
        <f>IDI!D55</f>
        <v>2.9713141142548403</v>
      </c>
      <c r="D55" s="20">
        <f>IPFRA!E55</f>
        <v>2.2478369315680631</v>
      </c>
      <c r="E55" s="20">
        <f t="shared" si="0"/>
        <v>3.733493988695483</v>
      </c>
    </row>
    <row r="56" spans="1:5" x14ac:dyDescent="0.25">
      <c r="A56" s="12" t="s">
        <v>169</v>
      </c>
      <c r="B56" s="2" t="s">
        <v>256</v>
      </c>
      <c r="C56" s="20">
        <f>IDI!D56</f>
        <v>2.3692541229268778</v>
      </c>
      <c r="D56" s="20">
        <f>IPFRA!E56</f>
        <v>2.5868684924328909</v>
      </c>
      <c r="E56" s="20">
        <f t="shared" si="0"/>
        <v>3.7714955538963295</v>
      </c>
    </row>
    <row r="57" spans="1:5" x14ac:dyDescent="0.25">
      <c r="A57" s="12" t="s">
        <v>170</v>
      </c>
      <c r="B57" s="2" t="s">
        <v>257</v>
      </c>
      <c r="C57" s="20">
        <f>IDI!D57</f>
        <v>2.3692541229268778</v>
      </c>
      <c r="D57" s="20">
        <f>IPFRA!E57</f>
        <v>1.9520942303463771</v>
      </c>
      <c r="E57" s="20">
        <f t="shared" si="0"/>
        <v>3.136721291809816</v>
      </c>
    </row>
    <row r="58" spans="1:5" x14ac:dyDescent="0.25">
      <c r="A58" s="12" t="s">
        <v>171</v>
      </c>
      <c r="B58" s="2" t="s">
        <v>258</v>
      </c>
      <c r="C58" s="20">
        <f>IDI!D58</f>
        <v>2.3692541229268778</v>
      </c>
      <c r="D58" s="20">
        <f>IPFRA!E58</f>
        <v>1.9504976187778</v>
      </c>
      <c r="E58" s="20">
        <f t="shared" si="0"/>
        <v>3.1351246802412387</v>
      </c>
    </row>
    <row r="59" spans="1:5" x14ac:dyDescent="0.25">
      <c r="A59" s="12" t="s">
        <v>172</v>
      </c>
      <c r="B59" s="2" t="s">
        <v>259</v>
      </c>
      <c r="C59" s="20">
        <f>IDI!D59</f>
        <v>0</v>
      </c>
      <c r="D59" s="20">
        <f>IPFRA!E59</f>
        <v>2.1602969918724493</v>
      </c>
      <c r="E59" s="20">
        <f t="shared" si="0"/>
        <v>2.1602969918724493</v>
      </c>
    </row>
    <row r="60" spans="1:5" x14ac:dyDescent="0.25">
      <c r="A60" s="12" t="s">
        <v>173</v>
      </c>
      <c r="B60" s="2" t="s">
        <v>260</v>
      </c>
      <c r="C60" s="20">
        <f>IDI!D60</f>
        <v>0</v>
      </c>
      <c r="D60" s="20">
        <f>IPFRA!E60</f>
        <v>1.4771212547196624</v>
      </c>
      <c r="E60" s="20">
        <f t="shared" si="0"/>
        <v>1.4771212547196624</v>
      </c>
    </row>
    <row r="61" spans="1:5" x14ac:dyDescent="0.25">
      <c r="A61" s="12" t="s">
        <v>174</v>
      </c>
      <c r="B61" s="2" t="s">
        <v>207</v>
      </c>
      <c r="C61" s="20">
        <f>IDI!D61</f>
        <v>0</v>
      </c>
      <c r="D61" s="20">
        <f>IPFRA!E61</f>
        <v>0.44909253111941883</v>
      </c>
      <c r="E61" s="20">
        <f t="shared" si="0"/>
        <v>0.44909253111941883</v>
      </c>
    </row>
    <row r="62" spans="1:5" x14ac:dyDescent="0.25">
      <c r="A62" s="12" t="s">
        <v>175</v>
      </c>
      <c r="B62" s="2" t="s">
        <v>261</v>
      </c>
      <c r="C62" s="20">
        <f>IDI!D62</f>
        <v>0</v>
      </c>
      <c r="D62" s="20">
        <f>IPFRA!E62</f>
        <v>1.0669467896306131</v>
      </c>
      <c r="E62" s="20">
        <f t="shared" si="0"/>
        <v>1.0669467896306131</v>
      </c>
    </row>
    <row r="63" spans="1:5" x14ac:dyDescent="0.25">
      <c r="A63" s="12" t="s">
        <v>176</v>
      </c>
      <c r="B63" s="2" t="s">
        <v>262</v>
      </c>
      <c r="C63" s="20">
        <f>IDI!D63</f>
        <v>0</v>
      </c>
      <c r="D63" s="20">
        <f>IPFRA!E63</f>
        <v>0</v>
      </c>
      <c r="E63" s="20">
        <f t="shared" si="0"/>
        <v>0</v>
      </c>
    </row>
    <row r="64" spans="1:5" x14ac:dyDescent="0.25">
      <c r="A64" s="12" t="s">
        <v>177</v>
      </c>
      <c r="B64" s="2" t="s">
        <v>263</v>
      </c>
      <c r="C64" s="20">
        <f>IDI!D64</f>
        <v>0</v>
      </c>
      <c r="D64" s="20">
        <f>IPFRA!E64</f>
        <v>1.0347621062592118</v>
      </c>
      <c r="E64" s="20">
        <f t="shared" si="0"/>
        <v>1.0347621062592118</v>
      </c>
    </row>
    <row r="65" spans="1:5" ht="28.5" x14ac:dyDescent="0.25">
      <c r="A65" s="12" t="s">
        <v>178</v>
      </c>
      <c r="B65" s="2" t="s">
        <v>264</v>
      </c>
      <c r="C65" s="20">
        <f>IDI!D65</f>
        <v>0</v>
      </c>
      <c r="D65" s="20">
        <f>IPFRA!E65</f>
        <v>1.0630517457470889</v>
      </c>
      <c r="E65" s="20">
        <f t="shared" si="0"/>
        <v>1.0630517457470889</v>
      </c>
    </row>
    <row r="66" spans="1:5" x14ac:dyDescent="0.25">
      <c r="A66" s="12" t="s">
        <v>179</v>
      </c>
      <c r="B66" s="2" t="s">
        <v>265</v>
      </c>
      <c r="C66" s="20">
        <f>IDI!D66</f>
        <v>0</v>
      </c>
      <c r="D66" s="20">
        <f>IPFRA!E66</f>
        <v>2.6141089110477091</v>
      </c>
      <c r="E66" s="20">
        <f t="shared" si="0"/>
        <v>2.6141089110477091</v>
      </c>
    </row>
    <row r="67" spans="1:5" x14ac:dyDescent="0.25">
      <c r="A67" s="12" t="s">
        <v>180</v>
      </c>
      <c r="B67" s="2" t="s">
        <v>266</v>
      </c>
      <c r="C67" s="20">
        <f>IDI!D67</f>
        <v>3.2143521629411347</v>
      </c>
      <c r="D67" s="20">
        <f>IPFRA!E67</f>
        <v>2.4670827214516402</v>
      </c>
      <c r="E67" s="20">
        <f t="shared" si="0"/>
        <v>4.0742588029222073</v>
      </c>
    </row>
    <row r="68" spans="1:5" ht="28.5" x14ac:dyDescent="0.25">
      <c r="A68" s="12" t="s">
        <v>181</v>
      </c>
      <c r="B68" s="2" t="s">
        <v>208</v>
      </c>
      <c r="C68" s="20">
        <f>IDI!D68</f>
        <v>0</v>
      </c>
      <c r="D68" s="20">
        <f>IPFRA!E68</f>
        <v>0</v>
      </c>
      <c r="E68" s="20">
        <f t="shared" ref="E68:E79" si="1">C68*0.5+D68</f>
        <v>0</v>
      </c>
    </row>
    <row r="69" spans="1:5" x14ac:dyDescent="0.25">
      <c r="A69" s="12" t="s">
        <v>182</v>
      </c>
      <c r="B69" s="2" t="s">
        <v>267</v>
      </c>
      <c r="C69" s="20">
        <f>IDI!D69</f>
        <v>0</v>
      </c>
      <c r="D69" s="20">
        <f>IPFRA!E69</f>
        <v>1.1986189088978816</v>
      </c>
      <c r="E69" s="20">
        <f t="shared" si="1"/>
        <v>1.1986189088978816</v>
      </c>
    </row>
    <row r="70" spans="1:5" x14ac:dyDescent="0.25">
      <c r="A70" s="12" t="s">
        <v>183</v>
      </c>
      <c r="B70" s="2" t="s">
        <v>209</v>
      </c>
      <c r="C70" s="20">
        <f>IDI!D70</f>
        <v>0</v>
      </c>
      <c r="D70" s="20">
        <f>IPFRA!E70</f>
        <v>0</v>
      </c>
      <c r="E70" s="20">
        <f t="shared" si="1"/>
        <v>0</v>
      </c>
    </row>
    <row r="71" spans="1:5" x14ac:dyDescent="0.25">
      <c r="A71" s="12" t="s">
        <v>184</v>
      </c>
      <c r="B71" s="2" t="s">
        <v>210</v>
      </c>
      <c r="C71" s="20">
        <f>IDI!D71</f>
        <v>0</v>
      </c>
      <c r="D71" s="20">
        <f>IPFRA!E71</f>
        <v>1.335149178812582</v>
      </c>
      <c r="E71" s="20">
        <f t="shared" si="1"/>
        <v>1.335149178812582</v>
      </c>
    </row>
    <row r="72" spans="1:5" x14ac:dyDescent="0.25">
      <c r="A72" s="12" t="s">
        <v>185</v>
      </c>
      <c r="B72" s="2" t="s">
        <v>268</v>
      </c>
      <c r="C72" s="20">
        <f>IDI!D72</f>
        <v>2.3692541229268778</v>
      </c>
      <c r="D72" s="20">
        <f>IPFRA!E72</f>
        <v>1.0445219435483684</v>
      </c>
      <c r="E72" s="20">
        <f t="shared" si="1"/>
        <v>2.2291490050118075</v>
      </c>
    </row>
    <row r="73" spans="1:5" x14ac:dyDescent="0.25">
      <c r="A73" s="12" t="s">
        <v>186</v>
      </c>
      <c r="B73" s="2" t="s">
        <v>211</v>
      </c>
      <c r="C73" s="20">
        <f>IDI!D73</f>
        <v>0</v>
      </c>
      <c r="D73" s="20">
        <f>IPFRA!E73</f>
        <v>0.62371905191682642</v>
      </c>
      <c r="E73" s="20">
        <f t="shared" si="1"/>
        <v>0.62371905191682642</v>
      </c>
    </row>
    <row r="74" spans="1:5" x14ac:dyDescent="0.25">
      <c r="A74" s="12" t="s">
        <v>187</v>
      </c>
      <c r="B74" s="2" t="s">
        <v>269</v>
      </c>
      <c r="C74" s="20">
        <f>IDI!D74</f>
        <v>2.3692541229268778</v>
      </c>
      <c r="D74" s="20">
        <f>IPFRA!E74</f>
        <v>1.9513910034734365</v>
      </c>
      <c r="E74" s="20">
        <f t="shared" si="1"/>
        <v>3.1360180649368754</v>
      </c>
    </row>
    <row r="75" spans="1:5" x14ac:dyDescent="0.25">
      <c r="A75" s="12" t="s">
        <v>188</v>
      </c>
      <c r="B75" s="2" t="s">
        <v>270</v>
      </c>
      <c r="C75" s="20">
        <f>IDI!D75</f>
        <v>2.3692541229268778</v>
      </c>
      <c r="D75" s="20">
        <f>IPFRA!E75</f>
        <v>1.4626653383086927</v>
      </c>
      <c r="E75" s="20">
        <f t="shared" si="1"/>
        <v>2.6472923997721316</v>
      </c>
    </row>
    <row r="76" spans="1:5" x14ac:dyDescent="0.25">
      <c r="A76" s="12" t="s">
        <v>189</v>
      </c>
      <c r="B76" s="2" t="s">
        <v>271</v>
      </c>
      <c r="C76" s="20">
        <f>IDI!D76</f>
        <v>0</v>
      </c>
      <c r="D76" s="20">
        <f>IPFRA!E76</f>
        <v>2.0980173670273183</v>
      </c>
      <c r="E76" s="20">
        <f t="shared" si="1"/>
        <v>2.0980173670273183</v>
      </c>
    </row>
    <row r="77" spans="1:5" x14ac:dyDescent="0.25">
      <c r="A77" s="12" t="s">
        <v>190</v>
      </c>
      <c r="B77" s="2" t="s">
        <v>212</v>
      </c>
      <c r="C77" s="20">
        <f>IDI!D77</f>
        <v>0</v>
      </c>
      <c r="D77" s="20">
        <f>IPFRA!E77</f>
        <v>1.3895879343072717</v>
      </c>
      <c r="E77" s="20">
        <f t="shared" si="1"/>
        <v>1.3895879343072717</v>
      </c>
    </row>
    <row r="78" spans="1:5" x14ac:dyDescent="0.25">
      <c r="A78" s="12" t="s">
        <v>191</v>
      </c>
      <c r="B78" s="2" t="s">
        <v>213</v>
      </c>
      <c r="C78" s="20">
        <f>IDI!D78</f>
        <v>2.3692541229268778</v>
      </c>
      <c r="D78" s="20">
        <f>IPFRA!E78</f>
        <v>1.2787536009528289</v>
      </c>
      <c r="E78" s="20">
        <f t="shared" si="1"/>
        <v>2.4633806624162675</v>
      </c>
    </row>
    <row r="79" spans="1:5" x14ac:dyDescent="0.25">
      <c r="A79" s="12" t="s">
        <v>192</v>
      </c>
      <c r="B79" s="2" t="s">
        <v>272</v>
      </c>
      <c r="C79" s="20">
        <f>IDI!D79</f>
        <v>0</v>
      </c>
      <c r="D79" s="20">
        <f>IPFRA!E79</f>
        <v>2.2232162922200192</v>
      </c>
      <c r="E79" s="20">
        <f t="shared" si="1"/>
        <v>2.2232162922200192</v>
      </c>
    </row>
    <row r="80" spans="1:5" x14ac:dyDescent="0.25">
      <c r="A80" s="5"/>
      <c r="B80" s="12"/>
    </row>
  </sheetData>
  <mergeCells count="5"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0"/>
  <sheetViews>
    <sheetView zoomScale="110" zoomScaleNormal="110" workbookViewId="0">
      <selection activeCell="F14" sqref="F14"/>
    </sheetView>
  </sheetViews>
  <sheetFormatPr defaultColWidth="0" defaultRowHeight="15" zeroHeight="1" x14ac:dyDescent="0.25"/>
  <cols>
    <col min="1" max="1" width="21.7109375" style="4" bestFit="1" customWidth="1"/>
    <col min="2" max="2" width="78.7109375" style="7" bestFit="1" customWidth="1"/>
    <col min="3" max="3" width="16.42578125" style="4" customWidth="1"/>
    <col min="4" max="4" width="9.140625" style="24" customWidth="1"/>
    <col min="5" max="5" width="16.7109375" style="4" bestFit="1" customWidth="1"/>
    <col min="6" max="7" width="9.140625" style="4" customWidth="1"/>
    <col min="8" max="8" width="17.42578125" style="4" hidden="1" customWidth="1"/>
    <col min="9" max="16384" width="9.140625" style="4" hidden="1"/>
  </cols>
  <sheetData>
    <row r="1" spans="1:6" ht="15.75" thickBot="1" x14ac:dyDescent="0.3">
      <c r="A1" s="28" t="s">
        <v>113</v>
      </c>
      <c r="B1" s="26" t="s">
        <v>114</v>
      </c>
      <c r="C1" s="30" t="s">
        <v>305</v>
      </c>
      <c r="D1" s="30" t="s">
        <v>306</v>
      </c>
      <c r="E1" s="22" t="s">
        <v>307</v>
      </c>
      <c r="F1" s="22" t="s">
        <v>308</v>
      </c>
    </row>
    <row r="2" spans="1:6" ht="15.75" thickBot="1" x14ac:dyDescent="0.3">
      <c r="A2" s="29"/>
      <c r="B2" s="27"/>
      <c r="C2" s="31"/>
      <c r="D2" s="31"/>
      <c r="E2" s="23">
        <v>97</v>
      </c>
      <c r="F2" s="23">
        <v>227</v>
      </c>
    </row>
    <row r="3" spans="1:6" x14ac:dyDescent="0.25">
      <c r="A3" s="12" t="s">
        <v>115</v>
      </c>
      <c r="B3" s="2" t="s">
        <v>193</v>
      </c>
      <c r="C3" s="20">
        <v>2</v>
      </c>
      <c r="D3" s="20">
        <f t="shared" ref="D3:D66" si="0">IF(C3&gt;0,LOG10(((C3/$E$2)*$F$2)*100),0)</f>
        <v>2.670284118590859</v>
      </c>
    </row>
    <row r="4" spans="1:6" x14ac:dyDescent="0.25">
      <c r="A4" s="12" t="s">
        <v>116</v>
      </c>
      <c r="B4" s="2" t="s">
        <v>214</v>
      </c>
      <c r="C4" s="20">
        <v>2</v>
      </c>
      <c r="D4" s="20">
        <f t="shared" si="0"/>
        <v>2.670284118590859</v>
      </c>
      <c r="E4" s="4" t="s">
        <v>313</v>
      </c>
    </row>
    <row r="5" spans="1:6" x14ac:dyDescent="0.25">
      <c r="A5" s="12" t="s">
        <v>117</v>
      </c>
      <c r="B5" s="2" t="s">
        <v>215</v>
      </c>
      <c r="C5" s="20">
        <v>0</v>
      </c>
      <c r="D5" s="20">
        <f t="shared" si="0"/>
        <v>0</v>
      </c>
    </row>
    <row r="6" spans="1:6" x14ac:dyDescent="0.25">
      <c r="A6" s="12" t="s">
        <v>118</v>
      </c>
      <c r="B6" s="2" t="s">
        <v>216</v>
      </c>
      <c r="C6" s="20">
        <v>0</v>
      </c>
      <c r="D6" s="20">
        <f>IF(C6&gt;0,LOG10(((C6/$E$2)*$F$2)*100),0)</f>
        <v>0</v>
      </c>
    </row>
    <row r="7" spans="1:6" x14ac:dyDescent="0.25">
      <c r="A7" s="12" t="s">
        <v>119</v>
      </c>
      <c r="B7" s="2" t="s">
        <v>217</v>
      </c>
      <c r="C7" s="20">
        <v>0</v>
      </c>
      <c r="D7" s="20">
        <f t="shared" si="0"/>
        <v>0</v>
      </c>
    </row>
    <row r="8" spans="1:6" x14ac:dyDescent="0.25">
      <c r="A8" s="12" t="s">
        <v>120</v>
      </c>
      <c r="B8" s="2" t="s">
        <v>218</v>
      </c>
      <c r="C8" s="20">
        <v>0</v>
      </c>
      <c r="D8" s="20">
        <f t="shared" si="0"/>
        <v>0</v>
      </c>
    </row>
    <row r="9" spans="1:6" x14ac:dyDescent="0.25">
      <c r="A9" s="12" t="s">
        <v>121</v>
      </c>
      <c r="B9" s="2" t="s">
        <v>219</v>
      </c>
      <c r="C9" s="20">
        <v>2</v>
      </c>
      <c r="D9" s="20">
        <f t="shared" si="0"/>
        <v>2.670284118590859</v>
      </c>
    </row>
    <row r="10" spans="1:6" x14ac:dyDescent="0.25">
      <c r="A10" s="12" t="s">
        <v>122</v>
      </c>
      <c r="B10" s="2" t="s">
        <v>220</v>
      </c>
      <c r="C10" s="20">
        <v>0</v>
      </c>
      <c r="D10" s="20">
        <f t="shared" si="0"/>
        <v>0</v>
      </c>
    </row>
    <row r="11" spans="1:6" x14ac:dyDescent="0.25">
      <c r="A11" s="12" t="s">
        <v>123</v>
      </c>
      <c r="B11" s="2" t="s">
        <v>221</v>
      </c>
      <c r="C11" s="20">
        <v>0</v>
      </c>
      <c r="D11" s="20">
        <f t="shared" si="0"/>
        <v>0</v>
      </c>
    </row>
    <row r="12" spans="1:6" x14ac:dyDescent="0.25">
      <c r="A12" s="12" t="s">
        <v>124</v>
      </c>
      <c r="B12" s="2" t="s">
        <v>222</v>
      </c>
      <c r="C12" s="20">
        <v>2</v>
      </c>
      <c r="D12" s="20">
        <f t="shared" si="0"/>
        <v>2.670284118590859</v>
      </c>
    </row>
    <row r="13" spans="1:6" x14ac:dyDescent="0.25">
      <c r="A13" s="12" t="s">
        <v>125</v>
      </c>
      <c r="B13" s="2" t="s">
        <v>223</v>
      </c>
      <c r="C13" s="20">
        <v>6</v>
      </c>
      <c r="D13" s="20">
        <f t="shared" si="0"/>
        <v>3.1474053733105216</v>
      </c>
    </row>
    <row r="14" spans="1:6" x14ac:dyDescent="0.25">
      <c r="A14" s="12" t="s">
        <v>126</v>
      </c>
      <c r="B14" s="2" t="s">
        <v>224</v>
      </c>
      <c r="C14" s="20">
        <v>0</v>
      </c>
      <c r="D14" s="20">
        <f t="shared" si="0"/>
        <v>0</v>
      </c>
    </row>
    <row r="15" spans="1:6" x14ac:dyDescent="0.25">
      <c r="A15" s="12" t="s">
        <v>127</v>
      </c>
      <c r="B15" s="2" t="s">
        <v>225</v>
      </c>
      <c r="C15" s="20">
        <v>4</v>
      </c>
      <c r="D15" s="20">
        <f t="shared" si="0"/>
        <v>2.9713141142548403</v>
      </c>
    </row>
    <row r="16" spans="1:6" x14ac:dyDescent="0.25">
      <c r="A16" s="12" t="s">
        <v>128</v>
      </c>
      <c r="B16" s="2" t="s">
        <v>226</v>
      </c>
      <c r="C16" s="20">
        <v>0</v>
      </c>
      <c r="D16" s="20">
        <f t="shared" si="0"/>
        <v>0</v>
      </c>
    </row>
    <row r="17" spans="1:4" x14ac:dyDescent="0.25">
      <c r="A17" s="12" t="s">
        <v>129</v>
      </c>
      <c r="B17" s="2" t="s">
        <v>227</v>
      </c>
      <c r="C17" s="20">
        <v>3</v>
      </c>
      <c r="D17" s="20">
        <f t="shared" si="0"/>
        <v>2.8463753776465404</v>
      </c>
    </row>
    <row r="18" spans="1:4" x14ac:dyDescent="0.25">
      <c r="A18" s="12" t="s">
        <v>130</v>
      </c>
      <c r="B18" s="2" t="s">
        <v>228</v>
      </c>
      <c r="C18" s="20">
        <v>1</v>
      </c>
      <c r="D18" s="20">
        <f t="shared" si="0"/>
        <v>2.3692541229268778</v>
      </c>
    </row>
    <row r="19" spans="1:4" x14ac:dyDescent="0.25">
      <c r="A19" s="12" t="s">
        <v>131</v>
      </c>
      <c r="B19" s="2" t="s">
        <v>229</v>
      </c>
      <c r="C19" s="20">
        <v>1</v>
      </c>
      <c r="D19" s="20">
        <f t="shared" si="0"/>
        <v>2.3692541229268778</v>
      </c>
    </row>
    <row r="20" spans="1:4" x14ac:dyDescent="0.25">
      <c r="A20" s="12" t="s">
        <v>132</v>
      </c>
      <c r="B20" s="2" t="s">
        <v>230</v>
      </c>
      <c r="C20" s="20">
        <v>2</v>
      </c>
      <c r="D20" s="20">
        <f t="shared" si="0"/>
        <v>2.670284118590859</v>
      </c>
    </row>
    <row r="21" spans="1:4" x14ac:dyDescent="0.25">
      <c r="A21" s="12" t="s">
        <v>133</v>
      </c>
      <c r="B21" s="2" t="s">
        <v>231</v>
      </c>
      <c r="C21" s="20">
        <v>0</v>
      </c>
      <c r="D21" s="20">
        <f t="shared" si="0"/>
        <v>0</v>
      </c>
    </row>
    <row r="22" spans="1:4" x14ac:dyDescent="0.25">
      <c r="A22" s="12" t="s">
        <v>134</v>
      </c>
      <c r="B22" s="2" t="s">
        <v>232</v>
      </c>
      <c r="C22" s="20">
        <v>1</v>
      </c>
      <c r="D22" s="20">
        <f t="shared" si="0"/>
        <v>2.3692541229268778</v>
      </c>
    </row>
    <row r="23" spans="1:4" x14ac:dyDescent="0.25">
      <c r="A23" s="12" t="s">
        <v>135</v>
      </c>
      <c r="B23" s="2" t="s">
        <v>233</v>
      </c>
      <c r="C23" s="20">
        <v>0</v>
      </c>
      <c r="D23" s="20">
        <f t="shared" si="0"/>
        <v>0</v>
      </c>
    </row>
    <row r="24" spans="1:4" x14ac:dyDescent="0.25">
      <c r="A24" s="12" t="s">
        <v>136</v>
      </c>
      <c r="B24" s="2" t="s">
        <v>234</v>
      </c>
      <c r="C24" s="20">
        <v>0</v>
      </c>
      <c r="D24" s="20">
        <f t="shared" si="0"/>
        <v>0</v>
      </c>
    </row>
    <row r="25" spans="1:4" x14ac:dyDescent="0.25">
      <c r="A25" s="12" t="s">
        <v>137</v>
      </c>
      <c r="B25" s="2" t="s">
        <v>235</v>
      </c>
      <c r="C25" s="20">
        <v>5</v>
      </c>
      <c r="D25" s="20">
        <f t="shared" si="0"/>
        <v>3.0682241272628965</v>
      </c>
    </row>
    <row r="26" spans="1:4" x14ac:dyDescent="0.25">
      <c r="A26" s="12" t="s">
        <v>138</v>
      </c>
      <c r="B26" s="2" t="s">
        <v>139</v>
      </c>
      <c r="C26" s="20">
        <v>0</v>
      </c>
      <c r="D26" s="20">
        <f t="shared" si="0"/>
        <v>0</v>
      </c>
    </row>
    <row r="27" spans="1:4" x14ac:dyDescent="0.25">
      <c r="A27" s="12" t="s">
        <v>140</v>
      </c>
      <c r="B27" s="2" t="s">
        <v>198</v>
      </c>
      <c r="C27" s="20">
        <v>0</v>
      </c>
      <c r="D27" s="20">
        <f t="shared" si="0"/>
        <v>0</v>
      </c>
    </row>
    <row r="28" spans="1:4" x14ac:dyDescent="0.25">
      <c r="A28" s="12" t="s">
        <v>141</v>
      </c>
      <c r="B28" s="2" t="s">
        <v>199</v>
      </c>
      <c r="C28" s="20">
        <v>1</v>
      </c>
      <c r="D28" s="20">
        <f t="shared" si="0"/>
        <v>2.3692541229268778</v>
      </c>
    </row>
    <row r="29" spans="1:4" x14ac:dyDescent="0.25">
      <c r="A29" s="12" t="s">
        <v>142</v>
      </c>
      <c r="B29" s="2" t="s">
        <v>200</v>
      </c>
      <c r="C29" s="20">
        <v>0</v>
      </c>
      <c r="D29" s="20">
        <f t="shared" si="0"/>
        <v>0</v>
      </c>
    </row>
    <row r="30" spans="1:4" x14ac:dyDescent="0.25">
      <c r="A30" s="12" t="s">
        <v>143</v>
      </c>
      <c r="B30" s="2" t="s">
        <v>201</v>
      </c>
      <c r="C30" s="20">
        <v>0</v>
      </c>
      <c r="D30" s="20">
        <f t="shared" si="0"/>
        <v>0</v>
      </c>
    </row>
    <row r="31" spans="1:4" x14ac:dyDescent="0.25">
      <c r="A31" s="12" t="s">
        <v>144</v>
      </c>
      <c r="B31" s="2" t="s">
        <v>236</v>
      </c>
      <c r="C31" s="20">
        <v>2</v>
      </c>
      <c r="D31" s="20">
        <f t="shared" si="0"/>
        <v>2.670284118590859</v>
      </c>
    </row>
    <row r="32" spans="1:4" x14ac:dyDescent="0.25">
      <c r="A32" s="12" t="s">
        <v>145</v>
      </c>
      <c r="B32" s="2" t="s">
        <v>237</v>
      </c>
      <c r="C32" s="20">
        <v>0</v>
      </c>
      <c r="D32" s="20">
        <f t="shared" si="0"/>
        <v>0</v>
      </c>
    </row>
    <row r="33" spans="1:4" x14ac:dyDescent="0.25">
      <c r="A33" s="12" t="s">
        <v>146</v>
      </c>
      <c r="B33" s="2" t="s">
        <v>238</v>
      </c>
      <c r="C33" s="20">
        <v>4</v>
      </c>
      <c r="D33" s="20">
        <f t="shared" si="0"/>
        <v>2.9713141142548403</v>
      </c>
    </row>
    <row r="34" spans="1:4" x14ac:dyDescent="0.25">
      <c r="A34" s="12" t="s">
        <v>147</v>
      </c>
      <c r="B34" s="2" t="s">
        <v>202</v>
      </c>
      <c r="C34" s="20">
        <v>1</v>
      </c>
      <c r="D34" s="20">
        <f t="shared" si="0"/>
        <v>2.3692541229268778</v>
      </c>
    </row>
    <row r="35" spans="1:4" x14ac:dyDescent="0.25">
      <c r="A35" s="12" t="s">
        <v>148</v>
      </c>
      <c r="B35" s="2" t="s">
        <v>203</v>
      </c>
      <c r="C35" s="20">
        <v>2</v>
      </c>
      <c r="D35" s="20">
        <f t="shared" si="0"/>
        <v>2.670284118590859</v>
      </c>
    </row>
    <row r="36" spans="1:4" x14ac:dyDescent="0.25">
      <c r="A36" s="12" t="s">
        <v>149</v>
      </c>
      <c r="B36" s="2" t="s">
        <v>204</v>
      </c>
      <c r="C36" s="20">
        <v>0</v>
      </c>
      <c r="D36" s="20">
        <f t="shared" si="0"/>
        <v>0</v>
      </c>
    </row>
    <row r="37" spans="1:4" x14ac:dyDescent="0.25">
      <c r="A37" s="12" t="s">
        <v>150</v>
      </c>
      <c r="B37" s="2" t="s">
        <v>239</v>
      </c>
      <c r="C37" s="20">
        <v>2</v>
      </c>
      <c r="D37" s="20">
        <f t="shared" si="0"/>
        <v>2.670284118590859</v>
      </c>
    </row>
    <row r="38" spans="1:4" x14ac:dyDescent="0.25">
      <c r="A38" s="12" t="s">
        <v>151</v>
      </c>
      <c r="B38" s="2" t="s">
        <v>240</v>
      </c>
      <c r="C38" s="20">
        <v>1</v>
      </c>
      <c r="D38" s="20">
        <f t="shared" si="0"/>
        <v>2.3692541229268778</v>
      </c>
    </row>
    <row r="39" spans="1:4" x14ac:dyDescent="0.25">
      <c r="A39" s="12" t="s">
        <v>152</v>
      </c>
      <c r="B39" s="2" t="s">
        <v>205</v>
      </c>
      <c r="C39" s="20">
        <v>2</v>
      </c>
      <c r="D39" s="20">
        <f t="shared" si="0"/>
        <v>2.670284118590859</v>
      </c>
    </row>
    <row r="40" spans="1:4" x14ac:dyDescent="0.25">
      <c r="A40" s="12" t="s">
        <v>153</v>
      </c>
      <c r="B40" s="2" t="s">
        <v>241</v>
      </c>
      <c r="C40" s="20">
        <v>1</v>
      </c>
      <c r="D40" s="20">
        <f t="shared" si="0"/>
        <v>2.3692541229268778</v>
      </c>
    </row>
    <row r="41" spans="1:4" x14ac:dyDescent="0.25">
      <c r="A41" s="12" t="s">
        <v>154</v>
      </c>
      <c r="B41" s="2" t="s">
        <v>242</v>
      </c>
      <c r="C41" s="20">
        <v>1</v>
      </c>
      <c r="D41" s="20">
        <f t="shared" si="0"/>
        <v>2.3692541229268778</v>
      </c>
    </row>
    <row r="42" spans="1:4" x14ac:dyDescent="0.25">
      <c r="A42" s="12" t="s">
        <v>155</v>
      </c>
      <c r="B42" s="2" t="s">
        <v>243</v>
      </c>
      <c r="C42" s="20">
        <v>3</v>
      </c>
      <c r="D42" s="20">
        <f t="shared" si="0"/>
        <v>2.8463753776465404</v>
      </c>
    </row>
    <row r="43" spans="1:4" x14ac:dyDescent="0.25">
      <c r="A43" s="12" t="s">
        <v>156</v>
      </c>
      <c r="B43" s="2" t="s">
        <v>244</v>
      </c>
      <c r="C43" s="20">
        <v>6</v>
      </c>
      <c r="D43" s="20">
        <f t="shared" si="0"/>
        <v>3.1474053733105216</v>
      </c>
    </row>
    <row r="44" spans="1:4" x14ac:dyDescent="0.25">
      <c r="A44" s="12" t="s">
        <v>157</v>
      </c>
      <c r="B44" s="2" t="s">
        <v>245</v>
      </c>
      <c r="C44" s="20">
        <v>1</v>
      </c>
      <c r="D44" s="20">
        <f t="shared" si="0"/>
        <v>2.3692541229268778</v>
      </c>
    </row>
    <row r="45" spans="1:4" x14ac:dyDescent="0.25">
      <c r="A45" s="12" t="s">
        <v>158</v>
      </c>
      <c r="B45" s="2" t="s">
        <v>206</v>
      </c>
      <c r="C45" s="20">
        <v>0</v>
      </c>
      <c r="D45" s="20">
        <f t="shared" si="0"/>
        <v>0</v>
      </c>
    </row>
    <row r="46" spans="1:4" x14ac:dyDescent="0.25">
      <c r="A46" s="12" t="s">
        <v>159</v>
      </c>
      <c r="B46" s="2" t="s">
        <v>246</v>
      </c>
      <c r="C46" s="20">
        <v>0</v>
      </c>
      <c r="D46" s="20">
        <f t="shared" si="0"/>
        <v>0</v>
      </c>
    </row>
    <row r="47" spans="1:4" x14ac:dyDescent="0.25">
      <c r="A47" s="12" t="s">
        <v>160</v>
      </c>
      <c r="B47" s="2" t="s">
        <v>247</v>
      </c>
      <c r="C47" s="20">
        <v>0</v>
      </c>
      <c r="D47" s="20">
        <f t="shared" si="0"/>
        <v>0</v>
      </c>
    </row>
    <row r="48" spans="1:4" x14ac:dyDescent="0.25">
      <c r="A48" s="12" t="s">
        <v>161</v>
      </c>
      <c r="B48" s="2" t="s">
        <v>248</v>
      </c>
      <c r="C48" s="20">
        <v>5</v>
      </c>
      <c r="D48" s="20">
        <f t="shared" si="0"/>
        <v>3.0682241272628965</v>
      </c>
    </row>
    <row r="49" spans="1:4" x14ac:dyDescent="0.25">
      <c r="A49" s="12" t="s">
        <v>162</v>
      </c>
      <c r="B49" s="2" t="s">
        <v>249</v>
      </c>
      <c r="C49" s="20">
        <v>0</v>
      </c>
      <c r="D49" s="20">
        <f t="shared" si="0"/>
        <v>0</v>
      </c>
    </row>
    <row r="50" spans="1:4" x14ac:dyDescent="0.25">
      <c r="A50" s="12" t="s">
        <v>163</v>
      </c>
      <c r="B50" s="2" t="s">
        <v>250</v>
      </c>
      <c r="C50" s="20">
        <v>2</v>
      </c>
      <c r="D50" s="20">
        <f t="shared" si="0"/>
        <v>2.670284118590859</v>
      </c>
    </row>
    <row r="51" spans="1:4" x14ac:dyDescent="0.25">
      <c r="A51" s="12" t="s">
        <v>164</v>
      </c>
      <c r="B51" s="2" t="s">
        <v>251</v>
      </c>
      <c r="C51" s="20">
        <v>5</v>
      </c>
      <c r="D51" s="20">
        <f t="shared" si="0"/>
        <v>3.0682241272628965</v>
      </c>
    </row>
    <row r="52" spans="1:4" x14ac:dyDescent="0.25">
      <c r="A52" s="12" t="s">
        <v>165</v>
      </c>
      <c r="B52" s="2" t="s">
        <v>252</v>
      </c>
      <c r="C52" s="20">
        <v>0</v>
      </c>
      <c r="D52" s="20">
        <f t="shared" si="0"/>
        <v>0</v>
      </c>
    </row>
    <row r="53" spans="1:4" x14ac:dyDescent="0.25">
      <c r="A53" s="12" t="s">
        <v>166</v>
      </c>
      <c r="B53" s="2" t="s">
        <v>253</v>
      </c>
      <c r="C53" s="20">
        <v>0</v>
      </c>
      <c r="D53" s="20">
        <f t="shared" si="0"/>
        <v>0</v>
      </c>
    </row>
    <row r="54" spans="1:4" x14ac:dyDescent="0.25">
      <c r="A54" s="12" t="s">
        <v>167</v>
      </c>
      <c r="B54" s="2" t="s">
        <v>254</v>
      </c>
      <c r="C54" s="20">
        <v>2</v>
      </c>
      <c r="D54" s="20">
        <f t="shared" si="0"/>
        <v>2.670284118590859</v>
      </c>
    </row>
    <row r="55" spans="1:4" x14ac:dyDescent="0.25">
      <c r="A55" s="12" t="s">
        <v>168</v>
      </c>
      <c r="B55" s="2" t="s">
        <v>255</v>
      </c>
      <c r="C55" s="20">
        <v>4</v>
      </c>
      <c r="D55" s="20">
        <f t="shared" si="0"/>
        <v>2.9713141142548403</v>
      </c>
    </row>
    <row r="56" spans="1:4" x14ac:dyDescent="0.25">
      <c r="A56" s="12" t="s">
        <v>169</v>
      </c>
      <c r="B56" s="2" t="s">
        <v>256</v>
      </c>
      <c r="C56" s="20">
        <v>1</v>
      </c>
      <c r="D56" s="20">
        <f t="shared" si="0"/>
        <v>2.3692541229268778</v>
      </c>
    </row>
    <row r="57" spans="1:4" x14ac:dyDescent="0.25">
      <c r="A57" s="12" t="s">
        <v>170</v>
      </c>
      <c r="B57" s="2" t="s">
        <v>257</v>
      </c>
      <c r="C57" s="20">
        <v>1</v>
      </c>
      <c r="D57" s="20">
        <f t="shared" si="0"/>
        <v>2.3692541229268778</v>
      </c>
    </row>
    <row r="58" spans="1:4" x14ac:dyDescent="0.25">
      <c r="A58" s="12" t="s">
        <v>171</v>
      </c>
      <c r="B58" s="2" t="s">
        <v>258</v>
      </c>
      <c r="C58" s="20">
        <v>1</v>
      </c>
      <c r="D58" s="20">
        <f t="shared" si="0"/>
        <v>2.3692541229268778</v>
      </c>
    </row>
    <row r="59" spans="1:4" x14ac:dyDescent="0.25">
      <c r="A59" s="12" t="s">
        <v>172</v>
      </c>
      <c r="B59" s="2" t="s">
        <v>259</v>
      </c>
      <c r="C59" s="20">
        <v>0</v>
      </c>
      <c r="D59" s="20">
        <f t="shared" si="0"/>
        <v>0</v>
      </c>
    </row>
    <row r="60" spans="1:4" x14ac:dyDescent="0.25">
      <c r="A60" s="12" t="s">
        <v>173</v>
      </c>
      <c r="B60" s="2" t="s">
        <v>260</v>
      </c>
      <c r="C60" s="20">
        <v>0</v>
      </c>
      <c r="D60" s="20">
        <f t="shared" si="0"/>
        <v>0</v>
      </c>
    </row>
    <row r="61" spans="1:4" x14ac:dyDescent="0.25">
      <c r="A61" s="12" t="s">
        <v>174</v>
      </c>
      <c r="B61" s="2" t="s">
        <v>207</v>
      </c>
      <c r="C61" s="20">
        <v>0</v>
      </c>
      <c r="D61" s="20">
        <f t="shared" si="0"/>
        <v>0</v>
      </c>
    </row>
    <row r="62" spans="1:4" x14ac:dyDescent="0.25">
      <c r="A62" s="12" t="s">
        <v>175</v>
      </c>
      <c r="B62" s="2" t="s">
        <v>261</v>
      </c>
      <c r="C62" s="20">
        <v>0</v>
      </c>
      <c r="D62" s="20">
        <f t="shared" si="0"/>
        <v>0</v>
      </c>
    </row>
    <row r="63" spans="1:4" x14ac:dyDescent="0.25">
      <c r="A63" s="12" t="s">
        <v>176</v>
      </c>
      <c r="B63" s="2" t="s">
        <v>262</v>
      </c>
      <c r="C63" s="20">
        <v>0</v>
      </c>
      <c r="D63" s="20">
        <f t="shared" si="0"/>
        <v>0</v>
      </c>
    </row>
    <row r="64" spans="1:4" x14ac:dyDescent="0.25">
      <c r="A64" s="12" t="s">
        <v>177</v>
      </c>
      <c r="B64" s="2" t="s">
        <v>263</v>
      </c>
      <c r="C64" s="20">
        <v>0</v>
      </c>
      <c r="D64" s="20">
        <f t="shared" si="0"/>
        <v>0</v>
      </c>
    </row>
    <row r="65" spans="1:4" x14ac:dyDescent="0.25">
      <c r="A65" s="12" t="s">
        <v>178</v>
      </c>
      <c r="B65" s="2" t="s">
        <v>264</v>
      </c>
      <c r="C65" s="20">
        <v>0</v>
      </c>
      <c r="D65" s="20">
        <f t="shared" si="0"/>
        <v>0</v>
      </c>
    </row>
    <row r="66" spans="1:4" x14ac:dyDescent="0.25">
      <c r="A66" s="12" t="s">
        <v>179</v>
      </c>
      <c r="B66" s="2" t="s">
        <v>265</v>
      </c>
      <c r="C66" s="20">
        <v>0</v>
      </c>
      <c r="D66" s="20">
        <f t="shared" si="0"/>
        <v>0</v>
      </c>
    </row>
    <row r="67" spans="1:4" x14ac:dyDescent="0.25">
      <c r="A67" s="12" t="s">
        <v>180</v>
      </c>
      <c r="B67" s="2" t="s">
        <v>266</v>
      </c>
      <c r="C67" s="20">
        <v>7</v>
      </c>
      <c r="D67" s="20">
        <f t="shared" ref="D67:D79" si="1">IF(C67&gt;0,LOG10(((C67/$E$2)*$F$2)*100),0)</f>
        <v>3.2143521629411347</v>
      </c>
    </row>
    <row r="68" spans="1:4" ht="28.5" x14ac:dyDescent="0.25">
      <c r="A68" s="12" t="s">
        <v>181</v>
      </c>
      <c r="B68" s="2" t="s">
        <v>208</v>
      </c>
      <c r="C68" s="20">
        <v>0</v>
      </c>
      <c r="D68" s="20">
        <f t="shared" si="1"/>
        <v>0</v>
      </c>
    </row>
    <row r="69" spans="1:4" x14ac:dyDescent="0.25">
      <c r="A69" s="12" t="s">
        <v>182</v>
      </c>
      <c r="B69" s="2" t="s">
        <v>267</v>
      </c>
      <c r="C69" s="20">
        <v>0</v>
      </c>
      <c r="D69" s="20">
        <f t="shared" si="1"/>
        <v>0</v>
      </c>
    </row>
    <row r="70" spans="1:4" x14ac:dyDescent="0.25">
      <c r="A70" s="12" t="s">
        <v>183</v>
      </c>
      <c r="B70" s="2" t="s">
        <v>209</v>
      </c>
      <c r="C70" s="20">
        <v>0</v>
      </c>
      <c r="D70" s="20">
        <f t="shared" si="1"/>
        <v>0</v>
      </c>
    </row>
    <row r="71" spans="1:4" x14ac:dyDescent="0.25">
      <c r="A71" s="12" t="s">
        <v>184</v>
      </c>
      <c r="B71" s="2" t="s">
        <v>210</v>
      </c>
      <c r="C71" s="20">
        <v>0</v>
      </c>
      <c r="D71" s="20">
        <f t="shared" si="1"/>
        <v>0</v>
      </c>
    </row>
    <row r="72" spans="1:4" x14ac:dyDescent="0.25">
      <c r="A72" s="12" t="s">
        <v>185</v>
      </c>
      <c r="B72" s="2" t="s">
        <v>268</v>
      </c>
      <c r="C72" s="20">
        <v>1</v>
      </c>
      <c r="D72" s="20">
        <f t="shared" si="1"/>
        <v>2.3692541229268778</v>
      </c>
    </row>
    <row r="73" spans="1:4" x14ac:dyDescent="0.25">
      <c r="A73" s="12" t="s">
        <v>186</v>
      </c>
      <c r="B73" s="2" t="s">
        <v>211</v>
      </c>
      <c r="C73" s="20">
        <v>0</v>
      </c>
      <c r="D73" s="20">
        <f t="shared" si="1"/>
        <v>0</v>
      </c>
    </row>
    <row r="74" spans="1:4" x14ac:dyDescent="0.25">
      <c r="A74" s="12" t="s">
        <v>187</v>
      </c>
      <c r="B74" s="2" t="s">
        <v>269</v>
      </c>
      <c r="C74" s="20">
        <v>1</v>
      </c>
      <c r="D74" s="20">
        <f t="shared" si="1"/>
        <v>2.3692541229268778</v>
      </c>
    </row>
    <row r="75" spans="1:4" x14ac:dyDescent="0.25">
      <c r="A75" s="12" t="s">
        <v>188</v>
      </c>
      <c r="B75" s="2" t="s">
        <v>270</v>
      </c>
      <c r="C75" s="20">
        <v>1</v>
      </c>
      <c r="D75" s="20">
        <f t="shared" si="1"/>
        <v>2.3692541229268778</v>
      </c>
    </row>
    <row r="76" spans="1:4" x14ac:dyDescent="0.25">
      <c r="A76" s="12" t="s">
        <v>189</v>
      </c>
      <c r="B76" s="2" t="s">
        <v>271</v>
      </c>
      <c r="C76" s="20">
        <v>0</v>
      </c>
      <c r="D76" s="20">
        <f t="shared" si="1"/>
        <v>0</v>
      </c>
    </row>
    <row r="77" spans="1:4" x14ac:dyDescent="0.25">
      <c r="A77" s="12" t="s">
        <v>190</v>
      </c>
      <c r="B77" s="2" t="s">
        <v>212</v>
      </c>
      <c r="C77" s="20">
        <v>0</v>
      </c>
      <c r="D77" s="20">
        <f t="shared" si="1"/>
        <v>0</v>
      </c>
    </row>
    <row r="78" spans="1:4" x14ac:dyDescent="0.25">
      <c r="A78" s="12" t="s">
        <v>191</v>
      </c>
      <c r="B78" s="2" t="s">
        <v>213</v>
      </c>
      <c r="C78" s="20">
        <v>1</v>
      </c>
      <c r="D78" s="20">
        <f t="shared" si="1"/>
        <v>2.3692541229268778</v>
      </c>
    </row>
    <row r="79" spans="1:4" x14ac:dyDescent="0.25">
      <c r="A79" s="12" t="s">
        <v>192</v>
      </c>
      <c r="B79" s="2" t="s">
        <v>272</v>
      </c>
      <c r="C79" s="20">
        <v>0</v>
      </c>
      <c r="D79" s="20">
        <f t="shared" si="1"/>
        <v>0</v>
      </c>
    </row>
    <row r="80" spans="1:4" x14ac:dyDescent="0.25">
      <c r="A80" s="5"/>
      <c r="B80" s="12"/>
      <c r="C80" s="20"/>
    </row>
  </sheetData>
  <mergeCells count="4">
    <mergeCell ref="A1:A2"/>
    <mergeCell ref="B1:B2"/>
    <mergeCell ref="C1:C2"/>
    <mergeCell ref="D1:D2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0"/>
  <sheetViews>
    <sheetView zoomScale="120" zoomScaleNormal="120" workbookViewId="0">
      <selection activeCell="E1" sqref="E1:E2"/>
    </sheetView>
  </sheetViews>
  <sheetFormatPr defaultColWidth="0" defaultRowHeight="15" zeroHeight="1" x14ac:dyDescent="0.25"/>
  <cols>
    <col min="1" max="1" width="22.42578125" style="4" customWidth="1"/>
    <col min="2" max="2" width="93.140625" style="7" bestFit="1" customWidth="1"/>
    <col min="3" max="4" width="9.140625" style="4" customWidth="1"/>
    <col min="5" max="5" width="10.140625" style="4" bestFit="1" customWidth="1"/>
    <col min="6" max="6" width="9.140625" style="4" customWidth="1"/>
    <col min="7" max="10" width="0" style="4" hidden="1" customWidth="1"/>
    <col min="11" max="16384" width="9.140625" style="4" hidden="1"/>
  </cols>
  <sheetData>
    <row r="1" spans="1:10" ht="15.75" customHeight="1" x14ac:dyDescent="0.25">
      <c r="A1" s="28" t="s">
        <v>113</v>
      </c>
      <c r="B1" s="28" t="s">
        <v>114</v>
      </c>
      <c r="C1" s="26" t="s">
        <v>302</v>
      </c>
      <c r="D1" s="26" t="s">
        <v>303</v>
      </c>
      <c r="E1" s="26" t="s">
        <v>304</v>
      </c>
    </row>
    <row r="2" spans="1:10" ht="15.75" thickBot="1" x14ac:dyDescent="0.3">
      <c r="A2" s="29"/>
      <c r="B2" s="29"/>
      <c r="C2" s="27"/>
      <c r="D2" s="27"/>
      <c r="E2" s="27"/>
    </row>
    <row r="3" spans="1:10" x14ac:dyDescent="0.25">
      <c r="A3" s="5" t="s">
        <v>115</v>
      </c>
      <c r="B3" s="6" t="s">
        <v>193</v>
      </c>
      <c r="C3" s="18">
        <f>IRFA!J3</f>
        <v>2.606951871657754</v>
      </c>
      <c r="D3" s="21">
        <f>SUM(Matriculas_atendidas!C3:F3)</f>
        <v>52</v>
      </c>
      <c r="E3" s="20">
        <f t="shared" ref="E3:E66" si="0">IF(C3&gt;0,LOG10((C3*D3)/10),0)</f>
        <v>1.1321363571328558</v>
      </c>
      <c r="H3" s="18"/>
      <c r="I3" s="21"/>
      <c r="J3" s="20"/>
    </row>
    <row r="4" spans="1:10" x14ac:dyDescent="0.25">
      <c r="A4" s="5" t="s">
        <v>116</v>
      </c>
      <c r="B4" s="6" t="s">
        <v>214</v>
      </c>
      <c r="C4" s="18">
        <f>IRFA!J4</f>
        <v>56.25</v>
      </c>
      <c r="D4" s="21">
        <f>SUM(Matriculas_atendidas!C4:F4)</f>
        <v>29</v>
      </c>
      <c r="E4" s="20">
        <f t="shared" si="0"/>
        <v>2.2125205246823563</v>
      </c>
      <c r="H4" s="18"/>
      <c r="I4" s="21"/>
      <c r="J4" s="20"/>
    </row>
    <row r="5" spans="1:10" x14ac:dyDescent="0.25">
      <c r="A5" s="5" t="s">
        <v>117</v>
      </c>
      <c r="B5" s="6" t="s">
        <v>215</v>
      </c>
      <c r="C5" s="18">
        <f>IRFA!J5</f>
        <v>4.166666666666667</v>
      </c>
      <c r="D5" s="21">
        <f>SUM(Matriculas_atendidas!C5:F5)</f>
        <v>7</v>
      </c>
      <c r="E5" s="20">
        <f t="shared" si="0"/>
        <v>0.46488679830265084</v>
      </c>
    </row>
    <row r="6" spans="1:10" x14ac:dyDescent="0.25">
      <c r="A6" s="5" t="s">
        <v>118</v>
      </c>
      <c r="B6" s="6" t="s">
        <v>216</v>
      </c>
      <c r="C6" s="18">
        <f>IRFA!J6</f>
        <v>35.416666666666664</v>
      </c>
      <c r="D6" s="21">
        <f>SUM(Matriculas_atendidas!C6:F6)</f>
        <v>11</v>
      </c>
      <c r="E6" s="20">
        <f t="shared" si="0"/>
        <v>1.5906003691609116</v>
      </c>
    </row>
    <row r="7" spans="1:10" x14ac:dyDescent="0.25">
      <c r="A7" s="5" t="s">
        <v>119</v>
      </c>
      <c r="B7" s="6" t="s">
        <v>217</v>
      </c>
      <c r="C7" s="18">
        <f>IRFA!J7</f>
        <v>3.125</v>
      </c>
      <c r="D7" s="21">
        <f>SUM(Matriculas_atendidas!C7:F7)</f>
        <v>27</v>
      </c>
      <c r="E7" s="20">
        <f t="shared" si="0"/>
        <v>0.92621378583908132</v>
      </c>
    </row>
    <row r="8" spans="1:10" x14ac:dyDescent="0.25">
      <c r="A8" s="5" t="s">
        <v>120</v>
      </c>
      <c r="B8" s="6" t="s">
        <v>218</v>
      </c>
      <c r="C8" s="18">
        <f>IRFA!J8</f>
        <v>5.5555555555555545</v>
      </c>
      <c r="D8" s="21">
        <f>SUM(Matriculas_atendidas!C8:F8)</f>
        <v>9</v>
      </c>
      <c r="E8" s="20">
        <f t="shared" si="0"/>
        <v>0.69897000433601875</v>
      </c>
    </row>
    <row r="9" spans="1:10" x14ac:dyDescent="0.25">
      <c r="A9" s="5" t="s">
        <v>121</v>
      </c>
      <c r="B9" s="6" t="s">
        <v>219</v>
      </c>
      <c r="C9" s="18">
        <f>IRFA!J9</f>
        <v>26.612832633053223</v>
      </c>
      <c r="D9" s="21">
        <f>SUM(Matriculas_atendidas!C9:F9)</f>
        <v>53</v>
      </c>
      <c r="E9" s="20">
        <f t="shared" si="0"/>
        <v>2.1493669723157152</v>
      </c>
    </row>
    <row r="10" spans="1:10" x14ac:dyDescent="0.25">
      <c r="A10" s="5" t="s">
        <v>122</v>
      </c>
      <c r="B10" s="6" t="s">
        <v>220</v>
      </c>
      <c r="C10" s="18">
        <f>IRFA!J10</f>
        <v>8.8060224089635852</v>
      </c>
      <c r="D10" s="21">
        <f>SUM(Matriculas_atendidas!C10:F10)</f>
        <v>39</v>
      </c>
      <c r="E10" s="20">
        <f t="shared" si="0"/>
        <v>1.5358443933143087</v>
      </c>
    </row>
    <row r="11" spans="1:10" x14ac:dyDescent="0.25">
      <c r="A11" s="5" t="s">
        <v>123</v>
      </c>
      <c r="B11" s="6" t="s">
        <v>221</v>
      </c>
      <c r="C11" s="18">
        <f>IRFA!J11</f>
        <v>31.391941391941394</v>
      </c>
      <c r="D11" s="21">
        <f>SUM(Matriculas_atendidas!C11:F11)</f>
        <v>43</v>
      </c>
      <c r="E11" s="20">
        <f t="shared" si="0"/>
        <v>2.1302866304620287</v>
      </c>
    </row>
    <row r="12" spans="1:10" x14ac:dyDescent="0.25">
      <c r="A12" s="5" t="s">
        <v>124</v>
      </c>
      <c r="B12" s="6" t="s">
        <v>222</v>
      </c>
      <c r="C12" s="18">
        <f>IRFA!J12</f>
        <v>18.75</v>
      </c>
      <c r="D12" s="21">
        <f>SUM(Matriculas_atendidas!C12:F12)</f>
        <v>43</v>
      </c>
      <c r="E12" s="20">
        <f t="shared" si="0"/>
        <v>1.9064697276433242</v>
      </c>
    </row>
    <row r="13" spans="1:10" x14ac:dyDescent="0.25">
      <c r="A13" s="5" t="s">
        <v>125</v>
      </c>
      <c r="B13" s="6" t="s">
        <v>223</v>
      </c>
      <c r="C13" s="18">
        <f>IRFA!J13</f>
        <v>26.666666666666668</v>
      </c>
      <c r="D13" s="21">
        <f>SUM(Matriculas_atendidas!C13:F13)</f>
        <v>43</v>
      </c>
      <c r="E13" s="20">
        <f t="shared" si="0"/>
        <v>2.0594371878518678</v>
      </c>
    </row>
    <row r="14" spans="1:10" x14ac:dyDescent="0.25">
      <c r="A14" s="5" t="s">
        <v>126</v>
      </c>
      <c r="B14" s="6" t="s">
        <v>224</v>
      </c>
      <c r="C14" s="18" t="str">
        <f>IRFA!J14</f>
        <v>-</v>
      </c>
      <c r="D14" s="21">
        <f>SUM(Matriculas_atendidas!C14:F14)</f>
        <v>0</v>
      </c>
      <c r="E14" s="20" t="s">
        <v>299</v>
      </c>
    </row>
    <row r="15" spans="1:10" x14ac:dyDescent="0.25">
      <c r="A15" s="5" t="s">
        <v>127</v>
      </c>
      <c r="B15" s="6" t="s">
        <v>225</v>
      </c>
      <c r="C15" s="18">
        <f>IRFA!J15</f>
        <v>227.21111542443066</v>
      </c>
      <c r="D15" s="21">
        <f>SUM(Matriculas_atendidas!C15:F15)</f>
        <v>49</v>
      </c>
      <c r="E15" s="20">
        <f t="shared" si="0"/>
        <v>3.0466256537638512</v>
      </c>
    </row>
    <row r="16" spans="1:10" x14ac:dyDescent="0.25">
      <c r="A16" s="5" t="s">
        <v>128</v>
      </c>
      <c r="B16" s="6" t="s">
        <v>226</v>
      </c>
      <c r="C16" s="18">
        <f>IRFA!J16</f>
        <v>9.6661998132586362</v>
      </c>
      <c r="D16" s="21">
        <f>SUM(Matriculas_atendidas!C16:F16)</f>
        <v>61</v>
      </c>
      <c r="E16" s="20">
        <f t="shared" si="0"/>
        <v>1.7705856033533272</v>
      </c>
    </row>
    <row r="17" spans="1:5" x14ac:dyDescent="0.25">
      <c r="A17" s="5" t="s">
        <v>129</v>
      </c>
      <c r="B17" s="6" t="s">
        <v>227</v>
      </c>
      <c r="C17" s="18">
        <f>IRFA!J17</f>
        <v>8.3333333333333339</v>
      </c>
      <c r="D17" s="21">
        <f>SUM(Matriculas_atendidas!C17:F17)</f>
        <v>37</v>
      </c>
      <c r="E17" s="20">
        <f t="shared" si="0"/>
        <v>1.4890204780193701</v>
      </c>
    </row>
    <row r="18" spans="1:5" x14ac:dyDescent="0.25">
      <c r="A18" s="5" t="s">
        <v>130</v>
      </c>
      <c r="B18" s="6" t="s">
        <v>228</v>
      </c>
      <c r="C18" s="18">
        <f>IRFA!J18</f>
        <v>5.625</v>
      </c>
      <c r="D18" s="21">
        <f>SUM(Matriculas_atendidas!C18:F18)</f>
        <v>14</v>
      </c>
      <c r="E18" s="20">
        <f t="shared" si="0"/>
        <v>0.89625056246163814</v>
      </c>
    </row>
    <row r="19" spans="1:5" x14ac:dyDescent="0.25">
      <c r="A19" s="5" t="s">
        <v>131</v>
      </c>
      <c r="B19" s="6" t="s">
        <v>229</v>
      </c>
      <c r="C19" s="18">
        <f>IRFA!J19</f>
        <v>8.8858695652173907</v>
      </c>
      <c r="D19" s="21">
        <f>SUM(Matriculas_atendidas!C19:F19)</f>
        <v>51</v>
      </c>
      <c r="E19" s="20">
        <f t="shared" si="0"/>
        <v>1.6562701100847048</v>
      </c>
    </row>
    <row r="20" spans="1:5" x14ac:dyDescent="0.25">
      <c r="A20" s="5" t="s">
        <v>132</v>
      </c>
      <c r="B20" s="6" t="s">
        <v>230</v>
      </c>
      <c r="C20" s="18">
        <f>IRFA!J20</f>
        <v>28.038194444444443</v>
      </c>
      <c r="D20" s="21">
        <f>SUM(Matriculas_atendidas!C20:F20)</f>
        <v>55</v>
      </c>
      <c r="E20" s="20">
        <f t="shared" si="0"/>
        <v>2.1881127327381535</v>
      </c>
    </row>
    <row r="21" spans="1:5" x14ac:dyDescent="0.25">
      <c r="A21" s="5" t="s">
        <v>133</v>
      </c>
      <c r="B21" s="6" t="s">
        <v>231</v>
      </c>
      <c r="C21" s="18">
        <f>IRFA!J21</f>
        <v>10</v>
      </c>
      <c r="D21" s="21">
        <f>SUM(Matriculas_atendidas!C21:F21)</f>
        <v>21</v>
      </c>
      <c r="E21" s="20">
        <f t="shared" si="0"/>
        <v>1.3222192947339193</v>
      </c>
    </row>
    <row r="22" spans="1:5" x14ac:dyDescent="0.25">
      <c r="A22" s="5" t="s">
        <v>134</v>
      </c>
      <c r="B22" s="6" t="s">
        <v>232</v>
      </c>
      <c r="C22" s="18">
        <f>IRFA!J22</f>
        <v>36.195286195286194</v>
      </c>
      <c r="D22" s="21">
        <f>SUM(Matriculas_atendidas!C22:F22)</f>
        <v>32</v>
      </c>
      <c r="E22" s="20">
        <f t="shared" si="0"/>
        <v>2.0638019932543177</v>
      </c>
    </row>
    <row r="23" spans="1:5" x14ac:dyDescent="0.25">
      <c r="A23" s="5" t="s">
        <v>135</v>
      </c>
      <c r="B23" s="6" t="s">
        <v>233</v>
      </c>
      <c r="C23" s="18">
        <f>IRFA!J23</f>
        <v>11.111111111111109</v>
      </c>
      <c r="D23" s="21">
        <f>SUM(Matriculas_atendidas!C23:F23)</f>
        <v>8</v>
      </c>
      <c r="E23" s="20">
        <f t="shared" si="0"/>
        <v>0.94884747755261867</v>
      </c>
    </row>
    <row r="24" spans="1:5" x14ac:dyDescent="0.25">
      <c r="A24" s="5" t="s">
        <v>136</v>
      </c>
      <c r="B24" s="6" t="s">
        <v>234</v>
      </c>
      <c r="C24" s="18">
        <f>IRFA!J24</f>
        <v>2.6785714285714284</v>
      </c>
      <c r="D24" s="21">
        <f>SUM(Matriculas_atendidas!C24:F24)</f>
        <v>33</v>
      </c>
      <c r="E24" s="20">
        <f t="shared" si="0"/>
        <v>0.94641717192736829</v>
      </c>
    </row>
    <row r="25" spans="1:5" x14ac:dyDescent="0.25">
      <c r="A25" s="5" t="s">
        <v>137</v>
      </c>
      <c r="B25" s="6" t="s">
        <v>235</v>
      </c>
      <c r="C25" s="18">
        <f>IRFA!J25</f>
        <v>34.761904761904766</v>
      </c>
      <c r="D25" s="21">
        <f>SUM(Matriculas_atendidas!C25:F25)</f>
        <v>43</v>
      </c>
      <c r="E25" s="20">
        <f t="shared" si="0"/>
        <v>2.1745720209661235</v>
      </c>
    </row>
    <row r="26" spans="1:5" x14ac:dyDescent="0.25">
      <c r="A26" s="5" t="s">
        <v>138</v>
      </c>
      <c r="B26" s="6" t="s">
        <v>139</v>
      </c>
      <c r="C26" s="18">
        <f>IRFA!J26</f>
        <v>16.808035714285715</v>
      </c>
      <c r="D26" s="21">
        <f>SUM(Matriculas_atendidas!C26:F26)</f>
        <v>58</v>
      </c>
      <c r="E26" s="20">
        <f t="shared" si="0"/>
        <v>1.9889449557654939</v>
      </c>
    </row>
    <row r="27" spans="1:5" x14ac:dyDescent="0.25">
      <c r="A27" s="5" t="s">
        <v>140</v>
      </c>
      <c r="B27" s="6" t="s">
        <v>198</v>
      </c>
      <c r="C27" s="18" t="s">
        <v>299</v>
      </c>
      <c r="D27" s="21">
        <f>SUM(Matriculas_atendidas!C27:F27)</f>
        <v>0</v>
      </c>
      <c r="E27" s="20" t="s">
        <v>299</v>
      </c>
    </row>
    <row r="28" spans="1:5" x14ac:dyDescent="0.25">
      <c r="A28" s="5" t="s">
        <v>141</v>
      </c>
      <c r="B28" s="6" t="s">
        <v>199</v>
      </c>
      <c r="C28" s="18">
        <f>IRFA!J28</f>
        <v>2.1241830065359477</v>
      </c>
      <c r="D28" s="21">
        <f>SUM(Matriculas_atendidas!C28:F28)</f>
        <v>39</v>
      </c>
      <c r="E28" s="20">
        <f t="shared" si="0"/>
        <v>0.91825653718777478</v>
      </c>
    </row>
    <row r="29" spans="1:5" x14ac:dyDescent="0.25">
      <c r="A29" s="5" t="s">
        <v>142</v>
      </c>
      <c r="B29" s="6" t="s">
        <v>200</v>
      </c>
      <c r="C29" s="18">
        <f>IRFA!J29</f>
        <v>0</v>
      </c>
      <c r="D29" s="21">
        <f>SUM(Matriculas_atendidas!C29:F29)</f>
        <v>2</v>
      </c>
      <c r="E29" s="20">
        <f t="shared" si="0"/>
        <v>0</v>
      </c>
    </row>
    <row r="30" spans="1:5" x14ac:dyDescent="0.25">
      <c r="A30" s="5" t="s">
        <v>143</v>
      </c>
      <c r="B30" s="6" t="s">
        <v>201</v>
      </c>
      <c r="C30" s="18">
        <f>IRFA!J30</f>
        <v>15.084586466165414</v>
      </c>
      <c r="D30" s="21">
        <f>SUM(Matriculas_atendidas!C30:F30)</f>
        <v>46</v>
      </c>
      <c r="E30" s="20">
        <f t="shared" si="0"/>
        <v>1.8412912404634356</v>
      </c>
    </row>
    <row r="31" spans="1:5" x14ac:dyDescent="0.25">
      <c r="A31" s="5" t="s">
        <v>144</v>
      </c>
      <c r="B31" s="6" t="s">
        <v>236</v>
      </c>
      <c r="C31" s="18">
        <f>IRFA!J31</f>
        <v>23.863636363636363</v>
      </c>
      <c r="D31" s="21">
        <f>SUM(Matriculas_atendidas!C31:F31)</f>
        <v>32</v>
      </c>
      <c r="E31" s="20">
        <f t="shared" si="0"/>
        <v>1.8828866009036567</v>
      </c>
    </row>
    <row r="32" spans="1:5" x14ac:dyDescent="0.25">
      <c r="A32" s="5" t="s">
        <v>145</v>
      </c>
      <c r="B32" s="6" t="s">
        <v>237</v>
      </c>
      <c r="C32" s="18">
        <f>IRFA!J32</f>
        <v>10.376602564102564</v>
      </c>
      <c r="D32" s="21">
        <f>SUM(Matriculas_atendidas!C32:F32)</f>
        <v>49</v>
      </c>
      <c r="E32" s="20">
        <f t="shared" si="0"/>
        <v>1.7062512630993791</v>
      </c>
    </row>
    <row r="33" spans="1:5" x14ac:dyDescent="0.25">
      <c r="A33" s="5" t="s">
        <v>146</v>
      </c>
      <c r="B33" s="6" t="s">
        <v>238</v>
      </c>
      <c r="C33" s="18">
        <f>IRFA!J33</f>
        <v>24.563492063492063</v>
      </c>
      <c r="D33" s="21">
        <f>SUM(Matriculas_atendidas!C33:F33)</f>
        <v>34</v>
      </c>
      <c r="E33" s="20">
        <f t="shared" si="0"/>
        <v>1.921769025280829</v>
      </c>
    </row>
    <row r="34" spans="1:5" x14ac:dyDescent="0.25">
      <c r="A34" s="5" t="s">
        <v>147</v>
      </c>
      <c r="B34" s="6" t="s">
        <v>202</v>
      </c>
      <c r="C34" s="18">
        <f>IRFA!J34</f>
        <v>0</v>
      </c>
      <c r="D34" s="21">
        <f>SUM(Matriculas_atendidas!C34:F34)</f>
        <v>27</v>
      </c>
      <c r="E34" s="20">
        <f t="shared" si="0"/>
        <v>0</v>
      </c>
    </row>
    <row r="35" spans="1:5" x14ac:dyDescent="0.25">
      <c r="A35" s="5" t="s">
        <v>148</v>
      </c>
      <c r="B35" s="6" t="s">
        <v>203</v>
      </c>
      <c r="C35" s="18">
        <f>IRFA!J35</f>
        <v>32.261904761904766</v>
      </c>
      <c r="D35" s="21">
        <f>SUM(Matriculas_atendidas!C35:F35)</f>
        <v>36</v>
      </c>
      <c r="E35" s="20">
        <f t="shared" si="0"/>
        <v>2.0649925055798115</v>
      </c>
    </row>
    <row r="36" spans="1:5" x14ac:dyDescent="0.25">
      <c r="A36" s="5" t="s">
        <v>149</v>
      </c>
      <c r="B36" s="6" t="s">
        <v>204</v>
      </c>
      <c r="C36" s="18">
        <f>IRFA!J36</f>
        <v>3.125</v>
      </c>
      <c r="D36" s="21">
        <f>SUM(Matriculas_atendidas!C36:F36)</f>
        <v>29</v>
      </c>
      <c r="E36" s="20">
        <f t="shared" si="0"/>
        <v>0.95724801957905015</v>
      </c>
    </row>
    <row r="37" spans="1:5" x14ac:dyDescent="0.25">
      <c r="A37" s="5" t="s">
        <v>150</v>
      </c>
      <c r="B37" s="6" t="s">
        <v>239</v>
      </c>
      <c r="C37" s="18">
        <f>IRFA!J37</f>
        <v>1.25</v>
      </c>
      <c r="D37" s="21">
        <f>SUM(Matriculas_atendidas!C37:F37)</f>
        <v>36</v>
      </c>
      <c r="E37" s="20">
        <f t="shared" si="0"/>
        <v>0.65321251377534373</v>
      </c>
    </row>
    <row r="38" spans="1:5" x14ac:dyDescent="0.25">
      <c r="A38" s="5" t="s">
        <v>151</v>
      </c>
      <c r="B38" s="6" t="s">
        <v>240</v>
      </c>
      <c r="C38" s="18">
        <f>IRFA!J38</f>
        <v>15.773809523809522</v>
      </c>
      <c r="D38" s="21">
        <f>SUM(Matriculas_atendidas!C38:F38)</f>
        <v>22</v>
      </c>
      <c r="E38" s="20">
        <f t="shared" si="0"/>
        <v>1.5403592730331512</v>
      </c>
    </row>
    <row r="39" spans="1:5" x14ac:dyDescent="0.25">
      <c r="A39" s="5" t="s">
        <v>152</v>
      </c>
      <c r="B39" s="6" t="s">
        <v>205</v>
      </c>
      <c r="C39" s="18">
        <f>IRFA!J39</f>
        <v>8.3333333333333321</v>
      </c>
      <c r="D39" s="21">
        <f>SUM(Matriculas_atendidas!C39:F39)</f>
        <v>41</v>
      </c>
      <c r="E39" s="20">
        <f t="shared" si="0"/>
        <v>1.5336026106721106</v>
      </c>
    </row>
    <row r="40" spans="1:5" x14ac:dyDescent="0.25">
      <c r="A40" s="5" t="s">
        <v>153</v>
      </c>
      <c r="B40" s="6" t="s">
        <v>241</v>
      </c>
      <c r="C40" s="18">
        <f>IRFA!J40</f>
        <v>38.484848484848484</v>
      </c>
      <c r="D40" s="21">
        <f>SUM(Matriculas_atendidas!C40:F40)</f>
        <v>30</v>
      </c>
      <c r="E40" s="20">
        <f t="shared" si="0"/>
        <v>2.0624110357977319</v>
      </c>
    </row>
    <row r="41" spans="1:5" x14ac:dyDescent="0.25">
      <c r="A41" s="5" t="s">
        <v>154</v>
      </c>
      <c r="B41" s="6" t="s">
        <v>242</v>
      </c>
      <c r="C41" s="18">
        <f>IRFA!J41</f>
        <v>59.478473288957161</v>
      </c>
      <c r="D41" s="21">
        <f>SUM(Matriculas_atendidas!C41:F41)</f>
        <v>92</v>
      </c>
      <c r="E41" s="20">
        <f t="shared" si="0"/>
        <v>2.7381476397393376</v>
      </c>
    </row>
    <row r="42" spans="1:5" x14ac:dyDescent="0.25">
      <c r="A42" s="5" t="s">
        <v>155</v>
      </c>
      <c r="B42" s="6" t="s">
        <v>243</v>
      </c>
      <c r="C42" s="18">
        <f>IRFA!J42</f>
        <v>21.116712235133289</v>
      </c>
      <c r="D42" s="21">
        <f>SUM(Matriculas_atendidas!C42:F42)</f>
        <v>52</v>
      </c>
      <c r="E42" s="20">
        <f t="shared" si="0"/>
        <v>2.0406296453143402</v>
      </c>
    </row>
    <row r="43" spans="1:5" x14ac:dyDescent="0.25">
      <c r="A43" s="5" t="s">
        <v>156</v>
      </c>
      <c r="B43" s="6" t="s">
        <v>244</v>
      </c>
      <c r="C43" s="18">
        <f>IRFA!J43</f>
        <v>26.302083333333332</v>
      </c>
      <c r="D43" s="21">
        <f>SUM(Matriculas_atendidas!C43:F43)</f>
        <v>40</v>
      </c>
      <c r="E43" s="20">
        <f t="shared" si="0"/>
        <v>2.0220501407430742</v>
      </c>
    </row>
    <row r="44" spans="1:5" x14ac:dyDescent="0.25">
      <c r="A44" s="5" t="s">
        <v>157</v>
      </c>
      <c r="B44" s="6" t="s">
        <v>245</v>
      </c>
      <c r="C44" s="18">
        <f>IRFA!J44</f>
        <v>11.785714285714285</v>
      </c>
      <c r="D44" s="21">
        <f>SUM(Matriculas_atendidas!C44:F44)</f>
        <v>18</v>
      </c>
      <c r="E44" s="20">
        <f t="shared" si="0"/>
        <v>1.3266284136389743</v>
      </c>
    </row>
    <row r="45" spans="1:5" x14ac:dyDescent="0.25">
      <c r="A45" s="5" t="s">
        <v>158</v>
      </c>
      <c r="B45" s="6" t="s">
        <v>206</v>
      </c>
      <c r="C45" s="18">
        <f>IRFA!J45</f>
        <v>9.6428571428571423</v>
      </c>
      <c r="D45" s="21">
        <f>SUM(Matriculas_atendidas!C45:F45)</f>
        <v>41</v>
      </c>
      <c r="E45" s="20">
        <f t="shared" si="0"/>
        <v>1.5969895895365036</v>
      </c>
    </row>
    <row r="46" spans="1:5" x14ac:dyDescent="0.25">
      <c r="A46" s="5" t="s">
        <v>159</v>
      </c>
      <c r="B46" s="6" t="s">
        <v>246</v>
      </c>
      <c r="C46" s="18">
        <f>IRFA!J46</f>
        <v>17.144607843137258</v>
      </c>
      <c r="D46" s="21">
        <f>SUM(Matriculas_atendidas!C46:F46)</f>
        <v>52</v>
      </c>
      <c r="E46" s="20">
        <f t="shared" si="0"/>
        <v>1.9501308993727657</v>
      </c>
    </row>
    <row r="47" spans="1:5" x14ac:dyDescent="0.25">
      <c r="A47" s="5" t="s">
        <v>160</v>
      </c>
      <c r="B47" s="6" t="s">
        <v>247</v>
      </c>
      <c r="C47" s="18">
        <f>IRFA!J47</f>
        <v>44.780219780219781</v>
      </c>
      <c r="D47" s="21">
        <f>SUM(Matriculas_atendidas!C47:F47)</f>
        <v>48</v>
      </c>
      <c r="E47" s="20">
        <f t="shared" si="0"/>
        <v>2.3323274581304889</v>
      </c>
    </row>
    <row r="48" spans="1:5" x14ac:dyDescent="0.25">
      <c r="A48" s="5" t="s">
        <v>161</v>
      </c>
      <c r="B48" s="6" t="s">
        <v>248</v>
      </c>
      <c r="C48" s="18">
        <f>IRFA!J48</f>
        <v>12.066624895572264</v>
      </c>
      <c r="D48" s="21">
        <f>SUM(Matriculas_atendidas!C48:F48)</f>
        <v>63</v>
      </c>
      <c r="E48" s="20">
        <f t="shared" si="0"/>
        <v>1.8809263618703556</v>
      </c>
    </row>
    <row r="49" spans="1:5" x14ac:dyDescent="0.25">
      <c r="A49" s="5" t="s">
        <v>162</v>
      </c>
      <c r="B49" s="6" t="s">
        <v>249</v>
      </c>
      <c r="C49" s="18">
        <f>IRFA!J49</f>
        <v>13.888888888888886</v>
      </c>
      <c r="D49" s="21">
        <f>SUM(Matriculas_atendidas!C49:F49)</f>
        <v>12</v>
      </c>
      <c r="E49" s="20">
        <f t="shared" si="0"/>
        <v>1.2218487496163564</v>
      </c>
    </row>
    <row r="50" spans="1:5" x14ac:dyDescent="0.25">
      <c r="A50" s="5" t="s">
        <v>163</v>
      </c>
      <c r="B50" s="6" t="s">
        <v>250</v>
      </c>
      <c r="C50" s="18">
        <f>IRFA!J50</f>
        <v>14.078282828282829</v>
      </c>
      <c r="D50" s="21">
        <f>SUM(Matriculas_atendidas!C50:F50)</f>
        <v>34</v>
      </c>
      <c r="E50" s="20">
        <f t="shared" si="0"/>
        <v>1.6800286028369411</v>
      </c>
    </row>
    <row r="51" spans="1:5" x14ac:dyDescent="0.25">
      <c r="A51" s="5" t="s">
        <v>164</v>
      </c>
      <c r="B51" s="6" t="s">
        <v>251</v>
      </c>
      <c r="C51" s="18">
        <f>IRFA!J51</f>
        <v>29.308712121212118</v>
      </c>
      <c r="D51" s="21">
        <f>SUM(Matriculas_atendidas!C51:F51)</f>
        <v>60</v>
      </c>
      <c r="E51" s="20">
        <f t="shared" si="0"/>
        <v>2.2451479855419869</v>
      </c>
    </row>
    <row r="52" spans="1:5" x14ac:dyDescent="0.25">
      <c r="A52" s="5" t="s">
        <v>165</v>
      </c>
      <c r="B52" s="6" t="s">
        <v>252</v>
      </c>
      <c r="C52" s="18">
        <f>IRFA!J52</f>
        <v>16.666666666666668</v>
      </c>
      <c r="D52" s="21">
        <f>SUM(Matriculas_atendidas!C52:F52)</f>
        <v>9</v>
      </c>
      <c r="E52" s="20">
        <f t="shared" si="0"/>
        <v>1.1760912590556813</v>
      </c>
    </row>
    <row r="53" spans="1:5" x14ac:dyDescent="0.25">
      <c r="A53" s="5" t="s">
        <v>166</v>
      </c>
      <c r="B53" s="6" t="s">
        <v>253</v>
      </c>
      <c r="C53" s="18">
        <f>IRFA!J53</f>
        <v>11.298328108672935</v>
      </c>
      <c r="D53" s="21">
        <f>SUM(Matriculas_atendidas!C53:F53)</f>
        <v>60</v>
      </c>
      <c r="E53" s="20">
        <f t="shared" si="0"/>
        <v>1.8311654330796707</v>
      </c>
    </row>
    <row r="54" spans="1:5" x14ac:dyDescent="0.25">
      <c r="A54" s="5" t="s">
        <v>167</v>
      </c>
      <c r="B54" s="6" t="s">
        <v>254</v>
      </c>
      <c r="C54" s="18">
        <f>IRFA!J54</f>
        <v>3.125</v>
      </c>
      <c r="D54" s="21">
        <f>SUM(Matriculas_atendidas!C54:F54)</f>
        <v>37</v>
      </c>
      <c r="E54" s="20">
        <f t="shared" si="0"/>
        <v>1.0630517457470889</v>
      </c>
    </row>
    <row r="55" spans="1:5" x14ac:dyDescent="0.25">
      <c r="A55" s="5" t="s">
        <v>168</v>
      </c>
      <c r="B55" s="6" t="s">
        <v>255</v>
      </c>
      <c r="C55" s="18">
        <f>IRFA!J55</f>
        <v>84.259259259259252</v>
      </c>
      <c r="D55" s="21">
        <f>SUM(Matriculas_atendidas!C55:F55)</f>
        <v>21</v>
      </c>
      <c r="E55" s="20">
        <f t="shared" si="0"/>
        <v>2.2478369315680631</v>
      </c>
    </row>
    <row r="56" spans="1:5" x14ac:dyDescent="0.25">
      <c r="A56" s="5" t="s">
        <v>169</v>
      </c>
      <c r="B56" s="6" t="s">
        <v>256</v>
      </c>
      <c r="C56" s="18">
        <f>IRFA!J56</f>
        <v>64.375</v>
      </c>
      <c r="D56" s="21">
        <f>SUM(Matriculas_atendidas!C56:F56)</f>
        <v>60</v>
      </c>
      <c r="E56" s="20">
        <f t="shared" si="0"/>
        <v>2.5868684924328909</v>
      </c>
    </row>
    <row r="57" spans="1:5" x14ac:dyDescent="0.25">
      <c r="A57" s="5" t="s">
        <v>170</v>
      </c>
      <c r="B57" s="6" t="s">
        <v>257</v>
      </c>
      <c r="C57" s="18">
        <f>IRFA!J57</f>
        <v>21.842903828197947</v>
      </c>
      <c r="D57" s="21">
        <f>SUM(Matriculas_atendidas!C57:F57)</f>
        <v>41</v>
      </c>
      <c r="E57" s="20">
        <f t="shared" si="0"/>
        <v>1.9520942303463771</v>
      </c>
    </row>
    <row r="58" spans="1:5" x14ac:dyDescent="0.25">
      <c r="A58" s="5" t="s">
        <v>171</v>
      </c>
      <c r="B58" s="6" t="s">
        <v>258</v>
      </c>
      <c r="C58" s="18">
        <f>IRFA!J58</f>
        <v>22.878787878787882</v>
      </c>
      <c r="D58" s="21">
        <f>SUM(Matriculas_atendidas!C58:F58)</f>
        <v>39</v>
      </c>
      <c r="E58" s="20">
        <f t="shared" si="0"/>
        <v>1.9504976187778</v>
      </c>
    </row>
    <row r="59" spans="1:5" x14ac:dyDescent="0.25">
      <c r="A59" s="5" t="s">
        <v>172</v>
      </c>
      <c r="B59" s="6" t="s">
        <v>259</v>
      </c>
      <c r="C59" s="18">
        <f>IRFA!J59</f>
        <v>72.321428571428569</v>
      </c>
      <c r="D59" s="21">
        <f>SUM(Matriculas_atendidas!C59:F59)</f>
        <v>20</v>
      </c>
      <c r="E59" s="20">
        <f t="shared" si="0"/>
        <v>2.1602969918724493</v>
      </c>
    </row>
    <row r="60" spans="1:5" x14ac:dyDescent="0.25">
      <c r="A60" s="5" t="s">
        <v>173</v>
      </c>
      <c r="B60" s="6" t="s">
        <v>260</v>
      </c>
      <c r="C60" s="18">
        <f>IRFA!J60</f>
        <v>50</v>
      </c>
      <c r="D60" s="21">
        <f>SUM(Matriculas_atendidas!C60:F60)</f>
        <v>6</v>
      </c>
      <c r="E60" s="20">
        <f t="shared" si="0"/>
        <v>1.4771212547196624</v>
      </c>
    </row>
    <row r="61" spans="1:5" x14ac:dyDescent="0.25">
      <c r="A61" s="5" t="s">
        <v>174</v>
      </c>
      <c r="B61" s="6" t="s">
        <v>207</v>
      </c>
      <c r="C61" s="18">
        <f>IRFA!J61</f>
        <v>1.0416666666666665</v>
      </c>
      <c r="D61" s="21">
        <f>SUM(Matriculas_atendidas!C61:F61)</f>
        <v>27</v>
      </c>
      <c r="E61" s="20">
        <f t="shared" si="0"/>
        <v>0.44909253111941883</v>
      </c>
    </row>
    <row r="62" spans="1:5" x14ac:dyDescent="0.25">
      <c r="A62" s="5" t="s">
        <v>175</v>
      </c>
      <c r="B62" s="6" t="s">
        <v>261</v>
      </c>
      <c r="C62" s="18">
        <f>IRFA!J62</f>
        <v>16.666666666666664</v>
      </c>
      <c r="D62" s="21">
        <f>SUM(Matriculas_atendidas!C62:F62)</f>
        <v>7</v>
      </c>
      <c r="E62" s="20">
        <f t="shared" si="0"/>
        <v>1.0669467896306131</v>
      </c>
    </row>
    <row r="63" spans="1:5" x14ac:dyDescent="0.25">
      <c r="A63" s="5" t="s">
        <v>176</v>
      </c>
      <c r="B63" s="6" t="s">
        <v>262</v>
      </c>
      <c r="C63" s="18">
        <f>IRFA!J63</f>
        <v>0</v>
      </c>
      <c r="D63" s="21">
        <f>SUM(Matriculas_atendidas!C63:F63)</f>
        <v>9</v>
      </c>
      <c r="E63" s="20">
        <f t="shared" si="0"/>
        <v>0</v>
      </c>
    </row>
    <row r="64" spans="1:5" x14ac:dyDescent="0.25">
      <c r="A64" s="5" t="s">
        <v>177</v>
      </c>
      <c r="B64" s="6" t="s">
        <v>263</v>
      </c>
      <c r="C64" s="18">
        <f>IRFA!J64</f>
        <v>4.1666666666666661</v>
      </c>
      <c r="D64" s="21">
        <f>SUM(Matriculas_atendidas!C64:F64)</f>
        <v>26</v>
      </c>
      <c r="E64" s="20">
        <f t="shared" si="0"/>
        <v>1.0347621062592118</v>
      </c>
    </row>
    <row r="65" spans="1:5" x14ac:dyDescent="0.25">
      <c r="A65" s="5" t="s">
        <v>178</v>
      </c>
      <c r="B65" s="6" t="s">
        <v>264</v>
      </c>
      <c r="C65" s="18">
        <f>IRFA!J65</f>
        <v>3.1249999999999996</v>
      </c>
      <c r="D65" s="21">
        <f>SUM(Matriculas_atendidas!C65:F65)</f>
        <v>37</v>
      </c>
      <c r="E65" s="20">
        <f t="shared" si="0"/>
        <v>1.0630517457470889</v>
      </c>
    </row>
    <row r="66" spans="1:5" x14ac:dyDescent="0.25">
      <c r="A66" s="5" t="s">
        <v>179</v>
      </c>
      <c r="B66" s="6" t="s">
        <v>265</v>
      </c>
      <c r="C66" s="18">
        <f>IRFA!J66</f>
        <v>72.149621212121218</v>
      </c>
      <c r="D66" s="21">
        <f>SUM(Matriculas_atendidas!C66:F66)</f>
        <v>57</v>
      </c>
      <c r="E66" s="20">
        <f t="shared" si="0"/>
        <v>2.6141089110477091</v>
      </c>
    </row>
    <row r="67" spans="1:5" x14ac:dyDescent="0.25">
      <c r="A67" s="5" t="s">
        <v>180</v>
      </c>
      <c r="B67" s="6" t="s">
        <v>266</v>
      </c>
      <c r="C67" s="18">
        <f>IRFA!J67</f>
        <v>47.281476693241402</v>
      </c>
      <c r="D67" s="21">
        <f>SUM(Matriculas_atendidas!C67:F67)</f>
        <v>62</v>
      </c>
      <c r="E67" s="20">
        <f t="shared" ref="E67:E79" si="1">IF(C67&gt;0,LOG10((C67*D67)/10),0)</f>
        <v>2.4670827214516402</v>
      </c>
    </row>
    <row r="68" spans="1:5" x14ac:dyDescent="0.25">
      <c r="A68" s="5" t="s">
        <v>181</v>
      </c>
      <c r="B68" s="6" t="s">
        <v>208</v>
      </c>
      <c r="C68" s="18">
        <f>IRFA!J68</f>
        <v>0</v>
      </c>
      <c r="D68" s="21">
        <f>SUM(Matriculas_atendidas!C68:F68)</f>
        <v>16</v>
      </c>
      <c r="E68" s="20">
        <f t="shared" si="1"/>
        <v>0</v>
      </c>
    </row>
    <row r="69" spans="1:5" x14ac:dyDescent="0.25">
      <c r="A69" s="5" t="s">
        <v>182</v>
      </c>
      <c r="B69" s="6" t="s">
        <v>267</v>
      </c>
      <c r="C69" s="18">
        <f>IRFA!J69</f>
        <v>4.5138888888888893</v>
      </c>
      <c r="D69" s="21">
        <f>SUM(Matriculas_atendidas!C69:F69)</f>
        <v>35</v>
      </c>
      <c r="E69" s="20">
        <f t="shared" si="1"/>
        <v>1.1986189088978816</v>
      </c>
    </row>
    <row r="70" spans="1:5" x14ac:dyDescent="0.25">
      <c r="A70" s="5" t="s">
        <v>183</v>
      </c>
      <c r="B70" s="6" t="s">
        <v>209</v>
      </c>
      <c r="C70" s="18">
        <f>IRFA!J70</f>
        <v>0</v>
      </c>
      <c r="D70" s="21">
        <f>SUM(Matriculas_atendidas!C70:F70)</f>
        <v>27</v>
      </c>
      <c r="E70" s="20">
        <f t="shared" si="1"/>
        <v>0</v>
      </c>
    </row>
    <row r="71" spans="1:5" x14ac:dyDescent="0.25">
      <c r="A71" s="5" t="s">
        <v>184</v>
      </c>
      <c r="B71" s="6" t="s">
        <v>210</v>
      </c>
      <c r="C71" s="18">
        <f>IRFA!J71</f>
        <v>4.8076923076923075</v>
      </c>
      <c r="D71" s="21">
        <f>SUM(Matriculas_atendidas!C71:F71)</f>
        <v>45</v>
      </c>
      <c r="E71" s="20">
        <f t="shared" si="1"/>
        <v>1.335149178812582</v>
      </c>
    </row>
    <row r="72" spans="1:5" x14ac:dyDescent="0.25">
      <c r="A72" s="5" t="s">
        <v>185</v>
      </c>
      <c r="B72" s="6" t="s">
        <v>268</v>
      </c>
      <c r="C72" s="18">
        <f>IRFA!J72</f>
        <v>4.2613636363636367</v>
      </c>
      <c r="D72" s="21">
        <f>SUM(Matriculas_atendidas!C72:F72)</f>
        <v>26</v>
      </c>
      <c r="E72" s="20">
        <f t="shared" si="1"/>
        <v>1.0445219435483684</v>
      </c>
    </row>
    <row r="73" spans="1:5" x14ac:dyDescent="0.25">
      <c r="A73" s="5" t="s">
        <v>186</v>
      </c>
      <c r="B73" s="6" t="s">
        <v>211</v>
      </c>
      <c r="C73" s="18">
        <f>IRFA!J73</f>
        <v>1.1363636363636365</v>
      </c>
      <c r="D73" s="21">
        <f>SUM(Matriculas_atendidas!C73:F73)</f>
        <v>37</v>
      </c>
      <c r="E73" s="20">
        <f t="shared" si="1"/>
        <v>0.62371905191682642</v>
      </c>
    </row>
    <row r="74" spans="1:5" x14ac:dyDescent="0.25">
      <c r="A74" s="5" t="s">
        <v>187</v>
      </c>
      <c r="B74" s="6" t="s">
        <v>269</v>
      </c>
      <c r="C74" s="18">
        <f>IRFA!J74</f>
        <v>15.966251885369532</v>
      </c>
      <c r="D74" s="21">
        <f>SUM(Matriculas_atendidas!C74:F74)</f>
        <v>56</v>
      </c>
      <c r="E74" s="20">
        <f t="shared" si="1"/>
        <v>1.9513910034734365</v>
      </c>
    </row>
    <row r="75" spans="1:5" x14ac:dyDescent="0.25">
      <c r="A75" s="5" t="s">
        <v>188</v>
      </c>
      <c r="B75" s="6" t="s">
        <v>270</v>
      </c>
      <c r="C75" s="18">
        <f>IRFA!J75</f>
        <v>6.4484126984126977</v>
      </c>
      <c r="D75" s="21">
        <f>SUM(Matriculas_atendidas!C75:F75)</f>
        <v>45</v>
      </c>
      <c r="E75" s="20">
        <f t="shared" si="1"/>
        <v>1.4626653383086927</v>
      </c>
    </row>
    <row r="76" spans="1:5" x14ac:dyDescent="0.25">
      <c r="A76" s="5" t="s">
        <v>189</v>
      </c>
      <c r="B76" s="6" t="s">
        <v>271</v>
      </c>
      <c r="C76" s="18">
        <f>IRFA!J76</f>
        <v>21.240530303030305</v>
      </c>
      <c r="D76" s="21">
        <f>SUM(Matriculas_atendidas!C76:F76)</f>
        <v>59</v>
      </c>
      <c r="E76" s="20">
        <f t="shared" si="1"/>
        <v>2.0980173670273183</v>
      </c>
    </row>
    <row r="77" spans="1:5" x14ac:dyDescent="0.25">
      <c r="A77" s="5" t="s">
        <v>190</v>
      </c>
      <c r="B77" s="6" t="s">
        <v>212</v>
      </c>
      <c r="C77" s="18">
        <f>IRFA!J77</f>
        <v>15.327380952380953</v>
      </c>
      <c r="D77" s="21">
        <f>SUM(Matriculas_atendidas!C77:F77)</f>
        <v>16</v>
      </c>
      <c r="E77" s="20">
        <f t="shared" si="1"/>
        <v>1.3895879343072717</v>
      </c>
    </row>
    <row r="78" spans="1:5" x14ac:dyDescent="0.25">
      <c r="A78" s="5" t="s">
        <v>191</v>
      </c>
      <c r="B78" s="6" t="s">
        <v>213</v>
      </c>
      <c r="C78" s="18">
        <f>IRFA!J78</f>
        <v>5.9375</v>
      </c>
      <c r="D78" s="21">
        <f>SUM(Matriculas_atendidas!C78:F78)</f>
        <v>32</v>
      </c>
      <c r="E78" s="20">
        <f t="shared" si="1"/>
        <v>1.2787536009528289</v>
      </c>
    </row>
    <row r="79" spans="1:5" x14ac:dyDescent="0.25">
      <c r="A79" s="5" t="s">
        <v>192</v>
      </c>
      <c r="B79" s="6" t="s">
        <v>272</v>
      </c>
      <c r="C79" s="18">
        <f>IRFA!J79</f>
        <v>39.807692307692307</v>
      </c>
      <c r="D79" s="21">
        <f>SUM(Matriculas_atendidas!C79:F79)</f>
        <v>42</v>
      </c>
      <c r="E79" s="20">
        <f t="shared" si="1"/>
        <v>2.2232162922200192</v>
      </c>
    </row>
    <row r="80" spans="1:5" x14ac:dyDescent="0.25"/>
  </sheetData>
  <mergeCells count="5">
    <mergeCell ref="E1:E2"/>
    <mergeCell ref="A1:A2"/>
    <mergeCell ref="B1:B2"/>
    <mergeCell ref="C1:C2"/>
    <mergeCell ref="D1:D2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="90" zoomScaleNormal="90" workbookViewId="0">
      <selection activeCell="O8" sqref="O8"/>
    </sheetView>
  </sheetViews>
  <sheetFormatPr defaultColWidth="9.140625" defaultRowHeight="15" x14ac:dyDescent="0.25"/>
  <cols>
    <col min="1" max="1" width="22.42578125" style="4" customWidth="1"/>
    <col min="2" max="2" width="70.42578125" style="7" customWidth="1"/>
    <col min="3" max="3" width="10.140625" style="7" customWidth="1"/>
    <col min="4" max="4" width="11" style="7" customWidth="1"/>
    <col min="5" max="5" width="11.85546875" style="7" customWidth="1"/>
    <col min="6" max="14" width="9.140625" style="4" customWidth="1"/>
    <col min="15" max="16384" width="9.140625" style="4"/>
  </cols>
  <sheetData>
    <row r="1" spans="1:14" ht="15.75" customHeight="1" thickBot="1" x14ac:dyDescent="0.3">
      <c r="A1" s="28" t="s">
        <v>113</v>
      </c>
      <c r="B1" s="28" t="s">
        <v>114</v>
      </c>
      <c r="C1" s="34" t="s">
        <v>112</v>
      </c>
      <c r="D1" s="35"/>
      <c r="E1" s="35"/>
      <c r="F1" s="35"/>
      <c r="G1" s="35"/>
      <c r="H1" s="35"/>
      <c r="I1" s="36"/>
      <c r="J1" s="28" t="s">
        <v>300</v>
      </c>
      <c r="L1" s="32" t="s">
        <v>298</v>
      </c>
      <c r="M1" s="33"/>
      <c r="N1" s="33"/>
    </row>
    <row r="2" spans="1:14" ht="16.5" thickTop="1" thickBot="1" x14ac:dyDescent="0.3">
      <c r="A2" s="29"/>
      <c r="B2" s="29"/>
      <c r="C2" s="8" t="s">
        <v>312</v>
      </c>
      <c r="D2" s="8" t="s">
        <v>311</v>
      </c>
      <c r="E2" s="8" t="s">
        <v>301</v>
      </c>
      <c r="F2" s="8" t="s">
        <v>58</v>
      </c>
      <c r="G2" s="8" t="s">
        <v>59</v>
      </c>
      <c r="H2" s="8" t="s">
        <v>88</v>
      </c>
      <c r="I2" s="9" t="s">
        <v>101</v>
      </c>
      <c r="J2" s="29"/>
      <c r="L2" s="16" t="s">
        <v>295</v>
      </c>
      <c r="M2" s="16" t="s">
        <v>296</v>
      </c>
      <c r="N2" s="16" t="s">
        <v>297</v>
      </c>
    </row>
    <row r="3" spans="1:14" ht="15.75" thickBot="1" x14ac:dyDescent="0.3">
      <c r="A3" s="5" t="s">
        <v>115</v>
      </c>
      <c r="B3" s="6" t="s">
        <v>193</v>
      </c>
      <c r="C3" s="20">
        <f xml:space="preserve"> IF(Matriculas_atendidas!C3=0,"-",IF(Matriculas_atendidas!C3="-","-",IF(Matriculas_atendidas!C3&gt;0,((Desistencias_trancamentos!C3*IRFA!$L$3+Reprovacoes_falta!C3*IRFA!$M$3+Reprovacoes_nota!C3*IRFA!$N$3)/Matriculas_atendidas!C3)*100,)))</f>
        <v>5.8823529411764701</v>
      </c>
      <c r="D3" s="20">
        <f xml:space="preserve"> IF(Matriculas_atendidas!D3=0,"-",IF(Matriculas_atendidas!D3="-","-",IF(Matriculas_atendidas!D3&gt;0,((Desistencias_trancamentos!D3*IRFA!$L$3+Reprovacoes_falta!D3*IRFA!$M$3+Reprovacoes_nota!D3*IRFA!$N$3)/Matriculas_atendidas!D3)*100,)))</f>
        <v>0</v>
      </c>
      <c r="E3" s="20">
        <f xml:space="preserve"> IF(Matriculas_atendidas!E3=0,"-",IF(Matriculas_atendidas!E3="-","-",IF(Matriculas_atendidas!E3&gt;0,((Desistencias_trancamentos!E3*IRFA!$L$3+Reprovacoes_falta!E3*IRFA!$M$3+Reprovacoes_nota!E3*IRFA!$N$3)/Matriculas_atendidas!E3)*100,)))</f>
        <v>4.5454545454545459</v>
      </c>
      <c r="F3" s="20">
        <f xml:space="preserve"> IF(Matriculas_atendidas!F3=0,"-",IF(Matriculas_atendidas!F3="-","-",IF(Matriculas_atendidas!F3&gt;0,((Desistencias_trancamentos!F3*IRFA!$L$3+Reprovacoes_falta!F3*IRFA!$M$3+Reprovacoes_nota!F3*IRFA!$N$3)/Matriculas_atendidas!F3)*100,)))</f>
        <v>0</v>
      </c>
      <c r="G3" s="20">
        <f xml:space="preserve"> IF(Matriculas_atendidas!G3=0,"-",IF(Matriculas_atendidas!G3="-","-",IF(Matriculas_atendidas!G3&gt;0,((Desistencias_trancamentos!G3*IRFA!$L$3+Reprovacoes_falta!G3*IRFA!$M$3+Reprovacoes_nota!G3*IRFA!$N$3)/Matriculas_atendidas!G3)*100,)))</f>
        <v>0</v>
      </c>
      <c r="H3" s="20">
        <f xml:space="preserve"> IF(Matriculas_atendidas!H3=0,"-",IF(Matriculas_atendidas!H3="-","-",IF(Matriculas_atendidas!H3&gt;0,((Desistencias_trancamentos!H3*IRFA!$L$3+Reprovacoes_falta!H3*IRFA!$M$3+Reprovacoes_nota!H3*IRFA!$N$3)/Matriculas_atendidas!H3)*100,)))</f>
        <v>0</v>
      </c>
      <c r="I3" s="20" t="str">
        <f xml:space="preserve"> IF(Matriculas_atendidas!I3=0,"-",IF(Matriculas_atendidas!I3="-","-",IF(Matriculas_atendidas!I3&gt;0,((Desistencias_trancamentos!I3*IRFA!$L$3+Reprovacoes_falta!I3*IRFA!$M$3+Reprovacoes_nota!I3*IRFA!$N$3)/Matriculas_atendidas!I3)*100,)))</f>
        <v>-</v>
      </c>
      <c r="J3" s="18">
        <f>AVERAGE(C3:F3)</f>
        <v>2.606951871657754</v>
      </c>
      <c r="L3" s="17">
        <v>0.5</v>
      </c>
      <c r="M3" s="17">
        <v>0.5</v>
      </c>
      <c r="N3" s="17">
        <v>1</v>
      </c>
    </row>
    <row r="4" spans="1:14" x14ac:dyDescent="0.25">
      <c r="A4" s="5" t="s">
        <v>116</v>
      </c>
      <c r="B4" s="6" t="s">
        <v>214</v>
      </c>
      <c r="C4" s="20">
        <f xml:space="preserve"> IF(Matriculas_atendidas!C4=0,"-",IF(Matriculas_atendidas!C4="-","-",IF(Matriculas_atendidas!C4&gt;0,((Desistencias_trancamentos!C4*IRFA!$L$3+Reprovacoes_falta!C4*IRFA!$M$3+Reprovacoes_nota!C4*IRFA!$N$3)/Matriculas_atendidas!C4)*100,)))</f>
        <v>50</v>
      </c>
      <c r="D4" s="20">
        <f xml:space="preserve"> IF(Matriculas_atendidas!D4=0,"-",IF(Matriculas_atendidas!D4="-","-",IF(Matriculas_atendidas!D4&gt;0,((Desistencias_trancamentos!D4*IRFA!$L$3+Reprovacoes_falta!D4*IRFA!$M$3+Reprovacoes_nota!D4*IRFA!$N$3)/Matriculas_atendidas!D4)*100,)))</f>
        <v>50</v>
      </c>
      <c r="E4" s="20">
        <f xml:space="preserve"> IF(Matriculas_atendidas!E4=0,"-",IF(Matriculas_atendidas!E4="-","-",IF(Matriculas_atendidas!E4&gt;0,((Desistencias_trancamentos!E4*IRFA!$L$3+Reprovacoes_falta!E4*IRFA!$M$3+Reprovacoes_nota!E4*IRFA!$N$3)/Matriculas_atendidas!E4)*100,)))</f>
        <v>68.75</v>
      </c>
      <c r="F4" s="20">
        <f xml:space="preserve"> IF(Matriculas_atendidas!F4=0,"-",IF(Matriculas_atendidas!F4="-","-",IF(Matriculas_atendidas!F4&gt;0,((Desistencias_trancamentos!F4*IRFA!$L$3+Reprovacoes_falta!F4*IRFA!$M$3+Reprovacoes_nota!F4*IRFA!$N$3)/Matriculas_atendidas!F4)*100,)))</f>
        <v>56.25</v>
      </c>
      <c r="G4" s="20">
        <f xml:space="preserve"> IF(Matriculas_atendidas!G4=0,"-",IF(Matriculas_atendidas!G4="-","-",IF(Matriculas_atendidas!G4&gt;0,((Desistencias_trancamentos!G4*IRFA!$L$3+Reprovacoes_falta!G4*IRFA!$M$3+Reprovacoes_nota!G4*IRFA!$N$3)/Matriculas_atendidas!G4)*100,)))</f>
        <v>41.666666666666671</v>
      </c>
      <c r="H4" s="20">
        <f xml:space="preserve"> IF(Matriculas_atendidas!H4=0,"-",IF(Matriculas_atendidas!H4="-","-",IF(Matriculas_atendidas!H4&gt;0,((Desistencias_trancamentos!H4*IRFA!$L$3+Reprovacoes_falta!H4*IRFA!$M$3+Reprovacoes_nota!H4*IRFA!$N$3)/Matriculas_atendidas!H4)*100,)))</f>
        <v>43.333333333333336</v>
      </c>
      <c r="I4" s="20">
        <f xml:space="preserve"> IF(Matriculas_atendidas!I4=0,"-",IF(Matriculas_atendidas!I4="-","-",IF(Matriculas_atendidas!I4&gt;0,((Desistencias_trancamentos!I4*IRFA!$L$3+Reprovacoes_falta!I4*IRFA!$M$3+Reprovacoes_nota!I4*IRFA!$N$3)/Matriculas_atendidas!I4)*100,)))</f>
        <v>45.454545454545453</v>
      </c>
      <c r="J4" s="18">
        <f t="shared" ref="J4:J67" si="0">AVERAGE(C4:F4)</f>
        <v>56.25</v>
      </c>
    </row>
    <row r="5" spans="1:14" x14ac:dyDescent="0.25">
      <c r="A5" s="5" t="s">
        <v>117</v>
      </c>
      <c r="B5" s="6" t="s">
        <v>215</v>
      </c>
      <c r="C5" s="20" t="str">
        <f xml:space="preserve"> IF(Matriculas_atendidas!C5=0,"-",IF(Matriculas_atendidas!C5="-","-",IF(Matriculas_atendidas!C5&gt;0,((Desistencias_trancamentos!C5*IRFA!$L$3+Reprovacoes_falta!C5*IRFA!$M$3+Reprovacoes_nota!C5*IRFA!$N$3)/Matriculas_atendidas!C5)*100,)))</f>
        <v>-</v>
      </c>
      <c r="D5" s="20">
        <f xml:space="preserve"> IF(Matriculas_atendidas!D5=0,"-",IF(Matriculas_atendidas!D5="-","-",IF(Matriculas_atendidas!D5&gt;0,((Desistencias_trancamentos!D5*IRFA!$L$3+Reprovacoes_falta!D5*IRFA!$M$3+Reprovacoes_nota!D5*IRFA!$N$3)/Matriculas_atendidas!D5)*100,)))</f>
        <v>0</v>
      </c>
      <c r="E5" s="20">
        <f xml:space="preserve"> IF(Matriculas_atendidas!E5=0,"-",IF(Matriculas_atendidas!E5="-","-",IF(Matriculas_atendidas!E5&gt;0,((Desistencias_trancamentos!E5*IRFA!$L$3+Reprovacoes_falta!E5*IRFA!$M$3+Reprovacoes_nota!E5*IRFA!$N$3)/Matriculas_atendidas!E5)*100,)))</f>
        <v>12.5</v>
      </c>
      <c r="F5" s="20">
        <f xml:space="preserve"> IF(Matriculas_atendidas!F5=0,"-",IF(Matriculas_atendidas!F5="-","-",IF(Matriculas_atendidas!F5&gt;0,((Desistencias_trancamentos!F5*IRFA!$L$3+Reprovacoes_falta!F5*IRFA!$M$3+Reprovacoes_nota!F5*IRFA!$N$3)/Matriculas_atendidas!F5)*100,)))</f>
        <v>0</v>
      </c>
      <c r="G5" s="20">
        <f xml:space="preserve"> IF(Matriculas_atendidas!G5=0,"-",IF(Matriculas_atendidas!G5="-","-",IF(Matriculas_atendidas!G5&gt;0,((Desistencias_trancamentos!G5*IRFA!$L$3+Reprovacoes_falta!G5*IRFA!$M$3+Reprovacoes_nota!G5*IRFA!$N$3)/Matriculas_atendidas!G5)*100,)))</f>
        <v>0</v>
      </c>
      <c r="H5" s="20">
        <f xml:space="preserve"> IF(Matriculas_atendidas!H5=0,"-",IF(Matriculas_atendidas!H5="-","-",IF(Matriculas_atendidas!H5&gt;0,((Desistencias_trancamentos!H5*IRFA!$L$3+Reprovacoes_falta!H5*IRFA!$M$3+Reprovacoes_nota!H5*IRFA!$N$3)/Matriculas_atendidas!H5)*100,)))</f>
        <v>0</v>
      </c>
      <c r="I5" s="20" t="str">
        <f xml:space="preserve"> IF(Matriculas_atendidas!I5=0,"-",IF(Matriculas_atendidas!I5="-","-",IF(Matriculas_atendidas!I5&gt;0,((Desistencias_trancamentos!I5*IRFA!$L$3+Reprovacoes_falta!I5*IRFA!$M$3+Reprovacoes_nota!I5*IRFA!$N$3)/Matriculas_atendidas!I5)*100,)))</f>
        <v>-</v>
      </c>
      <c r="J5" s="18">
        <f t="shared" si="0"/>
        <v>4.166666666666667</v>
      </c>
    </row>
    <row r="6" spans="1:14" x14ac:dyDescent="0.25">
      <c r="A6" s="5" t="s">
        <v>118</v>
      </c>
      <c r="B6" s="6" t="s">
        <v>216</v>
      </c>
      <c r="C6" s="20">
        <f xml:space="preserve"> IF(Matriculas_atendidas!C6=0,"-",IF(Matriculas_atendidas!C6="-","-",IF(Matriculas_atendidas!C6&gt;0,((Desistencias_trancamentos!C6*IRFA!$L$3+Reprovacoes_falta!C6*IRFA!$M$3+Reprovacoes_nota!C6*IRFA!$N$3)/Matriculas_atendidas!C6)*100,)))</f>
        <v>125</v>
      </c>
      <c r="D6" s="20">
        <f xml:space="preserve"> IF(Matriculas_atendidas!D6=0,"-",IF(Matriculas_atendidas!D6="-","-",IF(Matriculas_atendidas!D6&gt;0,((Desistencias_trancamentos!D6*IRFA!$L$3+Reprovacoes_falta!D6*IRFA!$M$3+Reprovacoes_nota!D6*IRFA!$N$3)/Matriculas_atendidas!D6)*100,)))</f>
        <v>0</v>
      </c>
      <c r="E6" s="20">
        <f xml:space="preserve"> IF(Matriculas_atendidas!E6=0,"-",IF(Matriculas_atendidas!E6="-","-",IF(Matriculas_atendidas!E6&gt;0,((Desistencias_trancamentos!E6*IRFA!$L$3+Reprovacoes_falta!E6*IRFA!$M$3+Reprovacoes_nota!E6*IRFA!$N$3)/Matriculas_atendidas!E6)*100,)))</f>
        <v>16.666666666666664</v>
      </c>
      <c r="F6" s="20">
        <f xml:space="preserve"> IF(Matriculas_atendidas!F6=0,"-",IF(Matriculas_atendidas!F6="-","-",IF(Matriculas_atendidas!F6&gt;0,((Desistencias_trancamentos!F6*IRFA!$L$3+Reprovacoes_falta!F6*IRFA!$M$3+Reprovacoes_nota!F6*IRFA!$N$3)/Matriculas_atendidas!F6)*100,)))</f>
        <v>0</v>
      </c>
      <c r="G6" s="20">
        <f xml:space="preserve"> IF(Matriculas_atendidas!G6=0,"-",IF(Matriculas_atendidas!G6="-","-",IF(Matriculas_atendidas!G6&gt;0,((Desistencias_trancamentos!G6*IRFA!$L$3+Reprovacoes_falta!G6*IRFA!$M$3+Reprovacoes_nota!G6*IRFA!$N$3)/Matriculas_atendidas!G6)*100,)))</f>
        <v>20.833333333333336</v>
      </c>
      <c r="H6" s="20" t="str">
        <f xml:space="preserve"> IF(Matriculas_atendidas!H6=0,"-",IF(Matriculas_atendidas!H6="-","-",IF(Matriculas_atendidas!H6&gt;0,((Desistencias_trancamentos!H6*IRFA!$L$3+Reprovacoes_falta!H6*IRFA!$M$3+Reprovacoes_nota!H6*IRFA!$N$3)/Matriculas_atendidas!H6)*100,)))</f>
        <v>-</v>
      </c>
      <c r="I6" s="20" t="str">
        <f xml:space="preserve"> IF(Matriculas_atendidas!I6=0,"-",IF(Matriculas_atendidas!I6="-","-",IF(Matriculas_atendidas!I6&gt;0,((Desistencias_trancamentos!I6*IRFA!$L$3+Reprovacoes_falta!I6*IRFA!$M$3+Reprovacoes_nota!I6*IRFA!$N$3)/Matriculas_atendidas!I6)*100,)))</f>
        <v>-</v>
      </c>
      <c r="J6" s="18">
        <f t="shared" si="0"/>
        <v>35.416666666666664</v>
      </c>
    </row>
    <row r="7" spans="1:14" x14ac:dyDescent="0.25">
      <c r="A7" s="5" t="s">
        <v>119</v>
      </c>
      <c r="B7" s="6" t="s">
        <v>217</v>
      </c>
      <c r="C7" s="20">
        <f xml:space="preserve"> IF(Matriculas_atendidas!C7=0,"-",IF(Matriculas_atendidas!C7="-","-",IF(Matriculas_atendidas!C7&gt;0,((Desistencias_trancamentos!C7*IRFA!$L$3+Reprovacoes_falta!C7*IRFA!$M$3+Reprovacoes_nota!C7*IRFA!$N$3)/Matriculas_atendidas!C7)*100,)))</f>
        <v>0</v>
      </c>
      <c r="D7" s="20">
        <f xml:space="preserve"> IF(Matriculas_atendidas!D7=0,"-",IF(Matriculas_atendidas!D7="-","-",IF(Matriculas_atendidas!D7&gt;0,((Desistencias_trancamentos!D7*IRFA!$L$3+Reprovacoes_falta!D7*IRFA!$M$3+Reprovacoes_nota!D7*IRFA!$N$3)/Matriculas_atendidas!D7)*100,)))</f>
        <v>0</v>
      </c>
      <c r="E7" s="20">
        <f xml:space="preserve"> IF(Matriculas_atendidas!E7=0,"-",IF(Matriculas_atendidas!E7="-","-",IF(Matriculas_atendidas!E7&gt;0,((Desistencias_trancamentos!E7*IRFA!$L$3+Reprovacoes_falta!E7*IRFA!$M$3+Reprovacoes_nota!E7*IRFA!$N$3)/Matriculas_atendidas!E7)*100,)))</f>
        <v>12.5</v>
      </c>
      <c r="F7" s="20">
        <f xml:space="preserve"> IF(Matriculas_atendidas!F7=0,"-",IF(Matriculas_atendidas!F7="-","-",IF(Matriculas_atendidas!F7&gt;0,((Desistencias_trancamentos!F7*IRFA!$L$3+Reprovacoes_falta!F7*IRFA!$M$3+Reprovacoes_nota!F7*IRFA!$N$3)/Matriculas_atendidas!F7)*100,)))</f>
        <v>0</v>
      </c>
      <c r="G7" s="20">
        <f xml:space="preserve"> IF(Matriculas_atendidas!G7=0,"-",IF(Matriculas_atendidas!G7="-","-",IF(Matriculas_atendidas!G7&gt;0,((Desistencias_trancamentos!G7*IRFA!$L$3+Reprovacoes_falta!G7*IRFA!$M$3+Reprovacoes_nota!G7*IRFA!$N$3)/Matriculas_atendidas!G7)*100,)))</f>
        <v>3.125</v>
      </c>
      <c r="H7" s="20">
        <f xml:space="preserve"> IF(Matriculas_atendidas!H7=0,"-",IF(Matriculas_atendidas!H7="-","-",IF(Matriculas_atendidas!H7&gt;0,((Desistencias_trancamentos!H7*IRFA!$L$3+Reprovacoes_falta!H7*IRFA!$M$3+Reprovacoes_nota!H7*IRFA!$N$3)/Matriculas_atendidas!H7)*100,)))</f>
        <v>0</v>
      </c>
      <c r="I7" s="20" t="str">
        <f xml:space="preserve"> IF(Matriculas_atendidas!I7=0,"-",IF(Matriculas_atendidas!I7="-","-",IF(Matriculas_atendidas!I7&gt;0,((Desistencias_trancamentos!I7*IRFA!$L$3+Reprovacoes_falta!I7*IRFA!$M$3+Reprovacoes_nota!I7*IRFA!$N$3)/Matriculas_atendidas!I7)*100,)))</f>
        <v>-</v>
      </c>
      <c r="J7" s="18">
        <f t="shared" si="0"/>
        <v>3.125</v>
      </c>
    </row>
    <row r="8" spans="1:14" x14ac:dyDescent="0.25">
      <c r="A8" s="5" t="s">
        <v>120</v>
      </c>
      <c r="B8" s="6" t="s">
        <v>218</v>
      </c>
      <c r="C8" s="20" t="str">
        <f xml:space="preserve"> IF(Matriculas_atendidas!C8=0,"-",IF(Matriculas_atendidas!C8="-","-",IF(Matriculas_atendidas!C8&gt;0,((Desistencias_trancamentos!C8*IRFA!$L$3+Reprovacoes_falta!C8*IRFA!$M$3+Reprovacoes_nota!C8*IRFA!$N$3)/Matriculas_atendidas!C8)*100,)))</f>
        <v>-</v>
      </c>
      <c r="D8" s="20">
        <f xml:space="preserve"> IF(Matriculas_atendidas!D8=0,"-",IF(Matriculas_atendidas!D8="-","-",IF(Matriculas_atendidas!D8&gt;0,((Desistencias_trancamentos!D8*IRFA!$L$3+Reprovacoes_falta!D8*IRFA!$M$3+Reprovacoes_nota!D8*IRFA!$N$3)/Matriculas_atendidas!D8)*100,)))</f>
        <v>0</v>
      </c>
      <c r="E8" s="20">
        <f xml:space="preserve"> IF(Matriculas_atendidas!E8=0,"-",IF(Matriculas_atendidas!E8="-","-",IF(Matriculas_atendidas!E8&gt;0,((Desistencias_trancamentos!E8*IRFA!$L$3+Reprovacoes_falta!E8*IRFA!$M$3+Reprovacoes_nota!E8*IRFA!$N$3)/Matriculas_atendidas!E8)*100,)))</f>
        <v>0</v>
      </c>
      <c r="F8" s="20">
        <f xml:space="preserve"> IF(Matriculas_atendidas!F8=0,"-",IF(Matriculas_atendidas!F8="-","-",IF(Matriculas_atendidas!F8&gt;0,((Desistencias_trancamentos!F8*IRFA!$L$3+Reprovacoes_falta!F8*IRFA!$M$3+Reprovacoes_nota!F8*IRFA!$N$3)/Matriculas_atendidas!F8)*100,)))</f>
        <v>16.666666666666664</v>
      </c>
      <c r="G8" s="20">
        <f xml:space="preserve"> IF(Matriculas_atendidas!G8=0,"-",IF(Matriculas_atendidas!G8="-","-",IF(Matriculas_atendidas!G8&gt;0,((Desistencias_trancamentos!G8*IRFA!$L$3+Reprovacoes_falta!G8*IRFA!$M$3+Reprovacoes_nota!G8*IRFA!$N$3)/Matriculas_atendidas!G8)*100,)))</f>
        <v>12.5</v>
      </c>
      <c r="H8" s="20">
        <f xml:space="preserve"> IF(Matriculas_atendidas!H8=0,"-",IF(Matriculas_atendidas!H8="-","-",IF(Matriculas_atendidas!H8&gt;0,((Desistencias_trancamentos!H8*IRFA!$L$3+Reprovacoes_falta!H8*IRFA!$M$3+Reprovacoes_nota!H8*IRFA!$N$3)/Matriculas_atendidas!H8)*100,)))</f>
        <v>12.5</v>
      </c>
      <c r="I8" s="20" t="str">
        <f xml:space="preserve"> IF(Matriculas_atendidas!I8=0,"-",IF(Matriculas_atendidas!I8="-","-",IF(Matriculas_atendidas!I8&gt;0,((Desistencias_trancamentos!I8*IRFA!$L$3+Reprovacoes_falta!I8*IRFA!$M$3+Reprovacoes_nota!I8*IRFA!$N$3)/Matriculas_atendidas!I8)*100,)))</f>
        <v>-</v>
      </c>
      <c r="J8" s="18">
        <f t="shared" si="0"/>
        <v>5.5555555555555545</v>
      </c>
    </row>
    <row r="9" spans="1:14" x14ac:dyDescent="0.25">
      <c r="A9" s="5" t="s">
        <v>121</v>
      </c>
      <c r="B9" s="6" t="s">
        <v>219</v>
      </c>
      <c r="C9" s="20">
        <f xml:space="preserve"> IF(Matriculas_atendidas!C9=0,"-",IF(Matriculas_atendidas!C9="-","-",IF(Matriculas_atendidas!C9&gt;0,((Desistencias_trancamentos!C9*IRFA!$L$3+Reprovacoes_falta!C9*IRFA!$M$3+Reprovacoes_nota!C9*IRFA!$N$3)/Matriculas_atendidas!C9)*100,)))</f>
        <v>28.571428571428569</v>
      </c>
      <c r="D9" s="20">
        <f xml:space="preserve"> IF(Matriculas_atendidas!D9=0,"-",IF(Matriculas_atendidas!D9="-","-",IF(Matriculas_atendidas!D9&gt;0,((Desistencias_trancamentos!D9*IRFA!$L$3+Reprovacoes_falta!D9*IRFA!$M$3+Reprovacoes_nota!D9*IRFA!$N$3)/Matriculas_atendidas!D9)*100,)))</f>
        <v>41.666666666666671</v>
      </c>
      <c r="E9" s="20">
        <f xml:space="preserve"> IF(Matriculas_atendidas!E9=0,"-",IF(Matriculas_atendidas!E9="-","-",IF(Matriculas_atendidas!E9&gt;0,((Desistencias_trancamentos!E9*IRFA!$L$3+Reprovacoes_falta!E9*IRFA!$M$3+Reprovacoes_nota!E9*IRFA!$N$3)/Matriculas_atendidas!E9)*100,)))</f>
        <v>15.625</v>
      </c>
      <c r="F9" s="20">
        <f xml:space="preserve"> IF(Matriculas_atendidas!F9=0,"-",IF(Matriculas_atendidas!F9="-","-",IF(Matriculas_atendidas!F9&gt;0,((Desistencias_trancamentos!F9*IRFA!$L$3+Reprovacoes_falta!F9*IRFA!$M$3+Reprovacoes_nota!F9*IRFA!$N$3)/Matriculas_atendidas!F9)*100,)))</f>
        <v>20.588235294117645</v>
      </c>
      <c r="G9" s="20">
        <f xml:space="preserve"> IF(Matriculas_atendidas!G9=0,"-",IF(Matriculas_atendidas!G9="-","-",IF(Matriculas_atendidas!G9&gt;0,((Desistencias_trancamentos!G9*IRFA!$L$3+Reprovacoes_falta!G9*IRFA!$M$3+Reprovacoes_nota!G9*IRFA!$N$3)/Matriculas_atendidas!G9)*100,)))</f>
        <v>50</v>
      </c>
      <c r="H9" s="20" t="str">
        <f xml:space="preserve"> IF(Matriculas_atendidas!H9=0,"-",IF(Matriculas_atendidas!H9="-","-",IF(Matriculas_atendidas!H9&gt;0,((Desistencias_trancamentos!H9*IRFA!$L$3+Reprovacoes_falta!H9*IRFA!$M$3+Reprovacoes_nota!H9*IRFA!$N$3)/Matriculas_atendidas!H9)*100,)))</f>
        <v>-</v>
      </c>
      <c r="I9" s="20" t="str">
        <f xml:space="preserve"> IF(Matriculas_atendidas!I9=0,"-",IF(Matriculas_atendidas!I9="-","-",IF(Matriculas_atendidas!I9&gt;0,((Desistencias_trancamentos!I9*IRFA!$L$3+Reprovacoes_falta!I9*IRFA!$M$3+Reprovacoes_nota!I9*IRFA!$N$3)/Matriculas_atendidas!I9)*100,)))</f>
        <v>-</v>
      </c>
      <c r="J9" s="18">
        <f t="shared" si="0"/>
        <v>26.612832633053223</v>
      </c>
    </row>
    <row r="10" spans="1:14" x14ac:dyDescent="0.25">
      <c r="A10" s="5" t="s">
        <v>122</v>
      </c>
      <c r="B10" s="6" t="s">
        <v>220</v>
      </c>
      <c r="C10" s="20">
        <f xml:space="preserve"> IF(Matriculas_atendidas!C10=0,"-",IF(Matriculas_atendidas!C10="-","-",IF(Matriculas_atendidas!C10&gt;0,((Desistencias_trancamentos!C10*IRFA!$L$3+Reprovacoes_falta!C10*IRFA!$M$3+Reprovacoes_nota!C10*IRFA!$N$3)/Matriculas_atendidas!C10)*100,)))</f>
        <v>5.8823529411764701</v>
      </c>
      <c r="D10" s="20" t="str">
        <f xml:space="preserve"> IF(Matriculas_atendidas!D10=0,"-",IF(Matriculas_atendidas!D10="-","-",IF(Matriculas_atendidas!D10&gt;0,((Desistencias_trancamentos!D10*IRFA!$L$3+Reprovacoes_falta!D10*IRFA!$M$3+Reprovacoes_nota!D10*IRFA!$N$3)/Matriculas_atendidas!D10)*100,)))</f>
        <v>-</v>
      </c>
      <c r="E10" s="20">
        <f xml:space="preserve"> IF(Matriculas_atendidas!E10=0,"-",IF(Matriculas_atendidas!E10="-","-",IF(Matriculas_atendidas!E10&gt;0,((Desistencias_trancamentos!E10*IRFA!$L$3+Reprovacoes_falta!E10*IRFA!$M$3+Reprovacoes_nota!E10*IRFA!$N$3)/Matriculas_atendidas!E10)*100,)))</f>
        <v>6.25</v>
      </c>
      <c r="F10" s="20">
        <f xml:space="preserve"> IF(Matriculas_atendidas!F10=0,"-",IF(Matriculas_atendidas!F10="-","-",IF(Matriculas_atendidas!F10&gt;0,((Desistencias_trancamentos!F10*IRFA!$L$3+Reprovacoes_falta!F10*IRFA!$M$3+Reprovacoes_nota!F10*IRFA!$N$3)/Matriculas_atendidas!F10)*100,)))</f>
        <v>14.285714285714285</v>
      </c>
      <c r="G10" s="20">
        <f xml:space="preserve"> IF(Matriculas_atendidas!G10=0,"-",IF(Matriculas_atendidas!G10="-","-",IF(Matriculas_atendidas!G10&gt;0,((Desistencias_trancamentos!G10*IRFA!$L$3+Reprovacoes_falta!G10*IRFA!$M$3+Reprovacoes_nota!G10*IRFA!$N$3)/Matriculas_atendidas!G10)*100,)))</f>
        <v>11.666666666666666</v>
      </c>
      <c r="H10" s="20" t="str">
        <f xml:space="preserve"> IF(Matriculas_atendidas!H10=0,"-",IF(Matriculas_atendidas!H10="-","-",IF(Matriculas_atendidas!H10&gt;0,((Desistencias_trancamentos!H10*IRFA!$L$3+Reprovacoes_falta!H10*IRFA!$M$3+Reprovacoes_nota!H10*IRFA!$N$3)/Matriculas_atendidas!H10)*100,)))</f>
        <v>-</v>
      </c>
      <c r="I10" s="20" t="str">
        <f xml:space="preserve"> IF(Matriculas_atendidas!I10=0,"-",IF(Matriculas_atendidas!I10="-","-",IF(Matriculas_atendidas!I10&gt;0,((Desistencias_trancamentos!I10*IRFA!$L$3+Reprovacoes_falta!I10*IRFA!$M$3+Reprovacoes_nota!I10*IRFA!$N$3)/Matriculas_atendidas!I10)*100,)))</f>
        <v>-</v>
      </c>
      <c r="J10" s="18">
        <f t="shared" si="0"/>
        <v>8.8060224089635852</v>
      </c>
    </row>
    <row r="11" spans="1:14" x14ac:dyDescent="0.25">
      <c r="A11" s="5" t="s">
        <v>123</v>
      </c>
      <c r="B11" s="6" t="s">
        <v>221</v>
      </c>
      <c r="C11" s="20">
        <f xml:space="preserve"> IF(Matriculas_atendidas!C11=0,"-",IF(Matriculas_atendidas!C11="-","-",IF(Matriculas_atendidas!C11&gt;0,((Desistencias_trancamentos!C11*IRFA!$L$3+Reprovacoes_falta!C11*IRFA!$M$3+Reprovacoes_nota!C11*IRFA!$N$3)/Matriculas_atendidas!C11)*100,)))</f>
        <v>41.666666666666671</v>
      </c>
      <c r="D11" s="20">
        <f xml:space="preserve"> IF(Matriculas_atendidas!D11=0,"-",IF(Matriculas_atendidas!D11="-","-",IF(Matriculas_atendidas!D11&gt;0,((Desistencias_trancamentos!D11*IRFA!$L$3+Reprovacoes_falta!D11*IRFA!$M$3+Reprovacoes_nota!D11*IRFA!$N$3)/Matriculas_atendidas!D11)*100,)))</f>
        <v>10</v>
      </c>
      <c r="E11" s="20">
        <f xml:space="preserve"> IF(Matriculas_atendidas!E11=0,"-",IF(Matriculas_atendidas!E11="-","-",IF(Matriculas_atendidas!E11&gt;0,((Desistencias_trancamentos!E11*IRFA!$L$3+Reprovacoes_falta!E11*IRFA!$M$3+Reprovacoes_nota!E11*IRFA!$N$3)/Matriculas_atendidas!E11)*100,)))</f>
        <v>39.285714285714285</v>
      </c>
      <c r="F11" s="20">
        <f xml:space="preserve"> IF(Matriculas_atendidas!F11=0,"-",IF(Matriculas_atendidas!F11="-","-",IF(Matriculas_atendidas!F11&gt;0,((Desistencias_trancamentos!F11*IRFA!$L$3+Reprovacoes_falta!F11*IRFA!$M$3+Reprovacoes_nota!F11*IRFA!$N$3)/Matriculas_atendidas!F11)*100,)))</f>
        <v>34.615384615384613</v>
      </c>
      <c r="G11" s="20">
        <f xml:space="preserve"> IF(Matriculas_atendidas!G11=0,"-",IF(Matriculas_atendidas!G11="-","-",IF(Matriculas_atendidas!G11&gt;0,((Desistencias_trancamentos!G11*IRFA!$L$3+Reprovacoes_falta!G11*IRFA!$M$3+Reprovacoes_nota!G11*IRFA!$N$3)/Matriculas_atendidas!G11)*100,)))</f>
        <v>50</v>
      </c>
      <c r="H11" s="20">
        <f xml:space="preserve"> IF(Matriculas_atendidas!H11=0,"-",IF(Matriculas_atendidas!H11="-","-",IF(Matriculas_atendidas!H11&gt;0,((Desistencias_trancamentos!H11*IRFA!$L$3+Reprovacoes_falta!H11*IRFA!$M$3+Reprovacoes_nota!H11*IRFA!$N$3)/Matriculas_atendidas!H11)*100,)))</f>
        <v>13.333333333333334</v>
      </c>
      <c r="I11" s="20" t="str">
        <f xml:space="preserve"> IF(Matriculas_atendidas!I11=0,"-",IF(Matriculas_atendidas!I11="-","-",IF(Matriculas_atendidas!I11&gt;0,((Desistencias_trancamentos!I11*IRFA!$L$3+Reprovacoes_falta!I11*IRFA!$M$3+Reprovacoes_nota!I11*IRFA!$N$3)/Matriculas_atendidas!I11)*100,)))</f>
        <v>-</v>
      </c>
      <c r="J11" s="18">
        <f t="shared" si="0"/>
        <v>31.391941391941394</v>
      </c>
    </row>
    <row r="12" spans="1:14" x14ac:dyDescent="0.25">
      <c r="A12" s="5" t="s">
        <v>124</v>
      </c>
      <c r="B12" s="6" t="s">
        <v>222</v>
      </c>
      <c r="C12" s="20">
        <f xml:space="preserve"> IF(Matriculas_atendidas!C12=0,"-",IF(Matriculas_atendidas!C12="-","-",IF(Matriculas_atendidas!C12&gt;0,((Desistencias_trancamentos!C12*IRFA!$L$3+Reprovacoes_falta!C12*IRFA!$M$3+Reprovacoes_nota!C12*IRFA!$N$3)/Matriculas_atendidas!C12)*100,)))</f>
        <v>60</v>
      </c>
      <c r="D12" s="20">
        <f xml:space="preserve"> IF(Matriculas_atendidas!D12=0,"-",IF(Matriculas_atendidas!D12="-","-",IF(Matriculas_atendidas!D12&gt;0,((Desistencias_trancamentos!D12*IRFA!$L$3+Reprovacoes_falta!D12*IRFA!$M$3+Reprovacoes_nota!D12*IRFA!$N$3)/Matriculas_atendidas!D12)*100,)))</f>
        <v>0</v>
      </c>
      <c r="E12" s="20">
        <f xml:space="preserve"> IF(Matriculas_atendidas!E12=0,"-",IF(Matriculas_atendidas!E12="-","-",IF(Matriculas_atendidas!E12&gt;0,((Desistencias_trancamentos!E12*IRFA!$L$3+Reprovacoes_falta!E12*IRFA!$M$3+Reprovacoes_nota!E12*IRFA!$N$3)/Matriculas_atendidas!E12)*100,)))</f>
        <v>0</v>
      </c>
      <c r="F12" s="20">
        <f xml:space="preserve"> IF(Matriculas_atendidas!F12=0,"-",IF(Matriculas_atendidas!F12="-","-",IF(Matriculas_atendidas!F12&gt;0,((Desistencias_trancamentos!F12*IRFA!$L$3+Reprovacoes_falta!F12*IRFA!$M$3+Reprovacoes_nota!F12*IRFA!$N$3)/Matriculas_atendidas!F12)*100,)))</f>
        <v>15</v>
      </c>
      <c r="G12" s="20">
        <f xml:space="preserve"> IF(Matriculas_atendidas!G12=0,"-",IF(Matriculas_atendidas!G12="-","-",IF(Matriculas_atendidas!G12&gt;0,((Desistencias_trancamentos!G12*IRFA!$L$3+Reprovacoes_falta!G12*IRFA!$M$3+Reprovacoes_nota!G12*IRFA!$N$3)/Matriculas_atendidas!G12)*100,)))</f>
        <v>14.285714285714285</v>
      </c>
      <c r="H12" s="20" t="str">
        <f xml:space="preserve"> IF(Matriculas_atendidas!H12=0,"-",IF(Matriculas_atendidas!H12="-","-",IF(Matriculas_atendidas!H12&gt;0,((Desistencias_trancamentos!H12*IRFA!$L$3+Reprovacoes_falta!H12*IRFA!$M$3+Reprovacoes_nota!H12*IRFA!$N$3)/Matriculas_atendidas!H12)*100,)))</f>
        <v>-</v>
      </c>
      <c r="I12" s="20" t="str">
        <f xml:space="preserve"> IF(Matriculas_atendidas!I12=0,"-",IF(Matriculas_atendidas!I12="-","-",IF(Matriculas_atendidas!I12&gt;0,((Desistencias_trancamentos!I12*IRFA!$L$3+Reprovacoes_falta!I12*IRFA!$M$3+Reprovacoes_nota!I12*IRFA!$N$3)/Matriculas_atendidas!I12)*100,)))</f>
        <v>-</v>
      </c>
      <c r="J12" s="18">
        <f t="shared" si="0"/>
        <v>18.75</v>
      </c>
    </row>
    <row r="13" spans="1:14" x14ac:dyDescent="0.25">
      <c r="A13" s="5" t="s">
        <v>125</v>
      </c>
      <c r="B13" s="6" t="s">
        <v>223</v>
      </c>
      <c r="C13" s="20" t="str">
        <f xml:space="preserve"> IF(Matriculas_atendidas!C13=0,"-",IF(Matriculas_atendidas!C13="-","-",IF(Matriculas_atendidas!C13&gt;0,((Desistencias_trancamentos!C13*IRFA!$L$3+Reprovacoes_falta!C13*IRFA!$M$3+Reprovacoes_nota!C13*IRFA!$N$3)/Matriculas_atendidas!C13)*100,)))</f>
        <v>-</v>
      </c>
      <c r="D13" s="20">
        <f xml:space="preserve"> IF(Matriculas_atendidas!D13=0,"-",IF(Matriculas_atendidas!D13="-","-",IF(Matriculas_atendidas!D13&gt;0,((Desistencias_trancamentos!D13*IRFA!$L$3+Reprovacoes_falta!D13*IRFA!$M$3+Reprovacoes_nota!D13*IRFA!$N$3)/Matriculas_atendidas!D13)*100,)))</f>
        <v>5</v>
      </c>
      <c r="E13" s="20">
        <f xml:space="preserve"> IF(Matriculas_atendidas!E13=0,"-",IF(Matriculas_atendidas!E13="-","-",IF(Matriculas_atendidas!E13&gt;0,((Desistencias_trancamentos!E13*IRFA!$L$3+Reprovacoes_falta!E13*IRFA!$M$3+Reprovacoes_nota!E13*IRFA!$N$3)/Matriculas_atendidas!E13)*100,)))</f>
        <v>45.454545454545453</v>
      </c>
      <c r="F13" s="20">
        <f xml:space="preserve"> IF(Matriculas_atendidas!F13=0,"-",IF(Matriculas_atendidas!F13="-","-",IF(Matriculas_atendidas!F13&gt;0,((Desistencias_trancamentos!F13*IRFA!$L$3+Reprovacoes_falta!F13*IRFA!$M$3+Reprovacoes_nota!F13*IRFA!$N$3)/Matriculas_atendidas!F13)*100,)))</f>
        <v>29.545454545454547</v>
      </c>
      <c r="G13" s="20">
        <f xml:space="preserve"> IF(Matriculas_atendidas!G13=0,"-",IF(Matriculas_atendidas!G13="-","-",IF(Matriculas_atendidas!G13&gt;0,((Desistencias_trancamentos!G13*IRFA!$L$3+Reprovacoes_falta!G13*IRFA!$M$3+Reprovacoes_nota!G13*IRFA!$N$3)/Matriculas_atendidas!G13)*100,)))</f>
        <v>50</v>
      </c>
      <c r="H13" s="20">
        <f xml:space="preserve"> IF(Matriculas_atendidas!H13=0,"-",IF(Matriculas_atendidas!H13="-","-",IF(Matriculas_atendidas!H13&gt;0,((Desistencias_trancamentos!H13*IRFA!$L$3+Reprovacoes_falta!H13*IRFA!$M$3+Reprovacoes_nota!H13*IRFA!$N$3)/Matriculas_atendidas!H13)*100,)))</f>
        <v>45</v>
      </c>
      <c r="I13" s="20">
        <f xml:space="preserve"> IF(Matriculas_atendidas!I13=0,"-",IF(Matriculas_atendidas!I13="-","-",IF(Matriculas_atendidas!I13&gt;0,((Desistencias_trancamentos!I13*IRFA!$L$3+Reprovacoes_falta!I13*IRFA!$M$3+Reprovacoes_nota!I13*IRFA!$N$3)/Matriculas_atendidas!I13)*100,)))</f>
        <v>25</v>
      </c>
      <c r="J13" s="18">
        <f t="shared" si="0"/>
        <v>26.666666666666668</v>
      </c>
    </row>
    <row r="14" spans="1:14" x14ac:dyDescent="0.25">
      <c r="A14" s="5" t="s">
        <v>126</v>
      </c>
      <c r="B14" s="6" t="s">
        <v>224</v>
      </c>
      <c r="C14" s="20" t="str">
        <f xml:space="preserve"> IF(Matriculas_atendidas!C14=0,"-",IF(Matriculas_atendidas!C14="-","-",IF(Matriculas_atendidas!C14&gt;0,((Desistencias_trancamentos!C14*IRFA!$L$3+Reprovacoes_falta!C14*IRFA!$M$3+Reprovacoes_nota!C14*IRFA!$N$3)/Matriculas_atendidas!C14)*100,)))</f>
        <v>-</v>
      </c>
      <c r="D14" s="20" t="str">
        <f xml:space="preserve"> IF(Matriculas_atendidas!D14=0,"-",IF(Matriculas_atendidas!D14="-","-",IF(Matriculas_atendidas!D14&gt;0,((Desistencias_trancamentos!D14*IRFA!$L$3+Reprovacoes_falta!D14*IRFA!$M$3+Reprovacoes_nota!D14*IRFA!$N$3)/Matriculas_atendidas!D14)*100,)))</f>
        <v>-</v>
      </c>
      <c r="E14" s="20" t="str">
        <f xml:space="preserve"> IF(Matriculas_atendidas!E14=0,"-",IF(Matriculas_atendidas!E14="-","-",IF(Matriculas_atendidas!E14&gt;0,((Desistencias_trancamentos!E14*IRFA!$L$3+Reprovacoes_falta!E14*IRFA!$M$3+Reprovacoes_nota!E14*IRFA!$N$3)/Matriculas_atendidas!E14)*100,)))</f>
        <v>-</v>
      </c>
      <c r="F14" s="20" t="str">
        <f xml:space="preserve"> IF(Matriculas_atendidas!F14=0,"-",IF(Matriculas_atendidas!F14="-","-",IF(Matriculas_atendidas!F14&gt;0,((Desistencias_trancamentos!F14*IRFA!$L$3+Reprovacoes_falta!F14*IRFA!$M$3+Reprovacoes_nota!F14*IRFA!$N$3)/Matriculas_atendidas!F14)*100,)))</f>
        <v>-</v>
      </c>
      <c r="G14" s="20" t="str">
        <f xml:space="preserve"> IF(Matriculas_atendidas!G14=0,"-",IF(Matriculas_atendidas!G14="-","-",IF(Matriculas_atendidas!G14&gt;0,((Desistencias_trancamentos!G14*IRFA!$L$3+Reprovacoes_falta!G14*IRFA!$M$3+Reprovacoes_nota!G14*IRFA!$N$3)/Matriculas_atendidas!G14)*100,)))</f>
        <v>-</v>
      </c>
      <c r="H14" s="20">
        <f xml:space="preserve"> IF(Matriculas_atendidas!H14=0,"-",IF(Matriculas_atendidas!H14="-","-",IF(Matriculas_atendidas!H14&gt;0,((Desistencias_trancamentos!H14*IRFA!$L$3+Reprovacoes_falta!H14*IRFA!$M$3+Reprovacoes_nota!H14*IRFA!$N$3)/Matriculas_atendidas!H14)*100,)))</f>
        <v>33.333333333333329</v>
      </c>
      <c r="I14" s="20" t="str">
        <f xml:space="preserve"> IF(Matriculas_atendidas!I14=0,"-",IF(Matriculas_atendidas!I14="-","-",IF(Matriculas_atendidas!I14&gt;0,((Desistencias_trancamentos!I14*IRFA!$L$3+Reprovacoes_falta!I14*IRFA!$M$3+Reprovacoes_nota!I14*IRFA!$N$3)/Matriculas_atendidas!I14)*100,)))</f>
        <v>-</v>
      </c>
      <c r="J14" s="18" t="s">
        <v>299</v>
      </c>
    </row>
    <row r="15" spans="1:14" x14ac:dyDescent="0.25">
      <c r="A15" s="5" t="s">
        <v>127</v>
      </c>
      <c r="B15" s="6" t="s">
        <v>225</v>
      </c>
      <c r="C15" s="20">
        <f xml:space="preserve"> IF(Matriculas_atendidas!C15=0,"-",IF(Matriculas_atendidas!C15="-","-",IF(Matriculas_atendidas!C15&gt;0,((Desistencias_trancamentos!C15*IRFA!$L$3+Reprovacoes_falta!C15*IRFA!$M$3+Reprovacoes_nota!C15*IRFA!$N$3)/Matriculas_atendidas!C15)*100,)))</f>
        <v>766.66666666666674</v>
      </c>
      <c r="D15" s="20">
        <f xml:space="preserve"> IF(Matriculas_atendidas!D15=0,"-",IF(Matriculas_atendidas!D15="-","-",IF(Matriculas_atendidas!D15&gt;0,((Desistencias_trancamentos!D15*IRFA!$L$3+Reprovacoes_falta!D15*IRFA!$M$3+Reprovacoes_nota!D15*IRFA!$N$3)/Matriculas_atendidas!D15)*100,)))</f>
        <v>42.857142857142854</v>
      </c>
      <c r="E15" s="20">
        <f xml:space="preserve"> IF(Matriculas_atendidas!E15=0,"-",IF(Matriculas_atendidas!E15="-","-",IF(Matriculas_atendidas!E15&gt;0,((Desistencias_trancamentos!E15*IRFA!$L$3+Reprovacoes_falta!E15*IRFA!$M$3+Reprovacoes_nota!E15*IRFA!$N$3)/Matriculas_atendidas!E15)*100,)))</f>
        <v>58.695652173913047</v>
      </c>
      <c r="F15" s="20">
        <f xml:space="preserve"> IF(Matriculas_atendidas!F15=0,"-",IF(Matriculas_atendidas!F15="-","-",IF(Matriculas_atendidas!F15&gt;0,((Desistencias_trancamentos!F15*IRFA!$L$3+Reprovacoes_falta!F15*IRFA!$M$3+Reprovacoes_nota!F15*IRFA!$N$3)/Matriculas_atendidas!F15)*100,)))</f>
        <v>40.625</v>
      </c>
      <c r="G15" s="20">
        <f xml:space="preserve"> IF(Matriculas_atendidas!G15=0,"-",IF(Matriculas_atendidas!G15="-","-",IF(Matriculas_atendidas!G15&gt;0,((Desistencias_trancamentos!G15*IRFA!$L$3+Reprovacoes_falta!G15*IRFA!$M$3+Reprovacoes_nota!G15*IRFA!$N$3)/Matriculas_atendidas!G15)*100,)))</f>
        <v>64.81481481481481</v>
      </c>
      <c r="H15" s="20">
        <f xml:space="preserve"> IF(Matriculas_atendidas!H15=0,"-",IF(Matriculas_atendidas!H15="-","-",IF(Matriculas_atendidas!H15&gt;0,((Desistencias_trancamentos!H15*IRFA!$L$3+Reprovacoes_falta!H15*IRFA!$M$3+Reprovacoes_nota!H15*IRFA!$N$3)/Matriculas_atendidas!H15)*100,)))</f>
        <v>46.666666666666664</v>
      </c>
      <c r="I15" s="20">
        <f xml:space="preserve"> IF(Matriculas_atendidas!I15=0,"-",IF(Matriculas_atendidas!I15="-","-",IF(Matriculas_atendidas!I15&gt;0,((Desistencias_trancamentos!I15*IRFA!$L$3+Reprovacoes_falta!I15*IRFA!$M$3+Reprovacoes_nota!I15*IRFA!$N$3)/Matriculas_atendidas!I15)*100,)))</f>
        <v>51.351351351351347</v>
      </c>
      <c r="J15" s="18">
        <f t="shared" si="0"/>
        <v>227.21111542443066</v>
      </c>
    </row>
    <row r="16" spans="1:14" x14ac:dyDescent="0.25">
      <c r="A16" s="5" t="s">
        <v>128</v>
      </c>
      <c r="B16" s="6" t="s">
        <v>226</v>
      </c>
      <c r="C16" s="20">
        <f xml:space="preserve"> IF(Matriculas_atendidas!C16=0,"-",IF(Matriculas_atendidas!C16="-","-",IF(Matriculas_atendidas!C16&gt;0,((Desistencias_trancamentos!C16*IRFA!$L$3+Reprovacoes_falta!C16*IRFA!$M$3+Reprovacoes_nota!C16*IRFA!$N$3)/Matriculas_atendidas!C16)*100,)))</f>
        <v>10</v>
      </c>
      <c r="D16" s="20">
        <f xml:space="preserve"> IF(Matriculas_atendidas!D16=0,"-",IF(Matriculas_atendidas!D16="-","-",IF(Matriculas_atendidas!D16&gt;0,((Desistencias_trancamentos!D16*IRFA!$L$3+Reprovacoes_falta!D16*IRFA!$M$3+Reprovacoes_nota!D16*IRFA!$N$3)/Matriculas_atendidas!D16)*100,)))</f>
        <v>8.8235294117647065</v>
      </c>
      <c r="E16" s="20">
        <f xml:space="preserve"> IF(Matriculas_atendidas!E16=0,"-",IF(Matriculas_atendidas!E16="-","-",IF(Matriculas_atendidas!E16&gt;0,((Desistencias_trancamentos!E16*IRFA!$L$3+Reprovacoes_falta!E16*IRFA!$M$3+Reprovacoes_nota!E16*IRFA!$N$3)/Matriculas_atendidas!E16)*100,)))</f>
        <v>5.5555555555555554</v>
      </c>
      <c r="F16" s="20">
        <f xml:space="preserve"> IF(Matriculas_atendidas!F16=0,"-",IF(Matriculas_atendidas!F16="-","-",IF(Matriculas_atendidas!F16&gt;0,((Desistencias_trancamentos!F16*IRFA!$L$3+Reprovacoes_falta!F16*IRFA!$M$3+Reprovacoes_nota!F16*IRFA!$N$3)/Matriculas_atendidas!F16)*100,)))</f>
        <v>14.285714285714285</v>
      </c>
      <c r="G16" s="20">
        <f xml:space="preserve"> IF(Matriculas_atendidas!G16=0,"-",IF(Matriculas_atendidas!G16="-","-",IF(Matriculas_atendidas!G16&gt;0,((Desistencias_trancamentos!G16*IRFA!$L$3+Reprovacoes_falta!G16*IRFA!$M$3+Reprovacoes_nota!G16*IRFA!$N$3)/Matriculas_atendidas!G16)*100,)))</f>
        <v>1.9230769230769231</v>
      </c>
      <c r="H16" s="20">
        <f xml:space="preserve"> IF(Matriculas_atendidas!H16=0,"-",IF(Matriculas_atendidas!H16="-","-",IF(Matriculas_atendidas!H16&gt;0,((Desistencias_trancamentos!H16*IRFA!$L$3+Reprovacoes_falta!H16*IRFA!$M$3+Reprovacoes_nota!H16*IRFA!$N$3)/Matriculas_atendidas!H16)*100,)))</f>
        <v>0</v>
      </c>
      <c r="I16" s="20">
        <f xml:space="preserve"> IF(Matriculas_atendidas!I16=0,"-",IF(Matriculas_atendidas!I16="-","-",IF(Matriculas_atendidas!I16&gt;0,((Desistencias_trancamentos!I16*IRFA!$L$3+Reprovacoes_falta!I16*IRFA!$M$3+Reprovacoes_nota!I16*IRFA!$N$3)/Matriculas_atendidas!I16)*100,)))</f>
        <v>37.5</v>
      </c>
      <c r="J16" s="18">
        <f t="shared" si="0"/>
        <v>9.6661998132586362</v>
      </c>
    </row>
    <row r="17" spans="1:10" x14ac:dyDescent="0.25">
      <c r="A17" s="5" t="s">
        <v>129</v>
      </c>
      <c r="B17" s="6" t="s">
        <v>227</v>
      </c>
      <c r="C17" s="20">
        <f xml:space="preserve"> IF(Matriculas_atendidas!C17=0,"-",IF(Matriculas_atendidas!C17="-","-",IF(Matriculas_atendidas!C17&gt;0,((Desistencias_trancamentos!C17*IRFA!$L$3+Reprovacoes_falta!C17*IRFA!$M$3+Reprovacoes_nota!C17*IRFA!$N$3)/Matriculas_atendidas!C17)*100,)))</f>
        <v>5</v>
      </c>
      <c r="D17" s="20">
        <f xml:space="preserve"> IF(Matriculas_atendidas!D17=0,"-",IF(Matriculas_atendidas!D17="-","-",IF(Matriculas_atendidas!D17&gt;0,((Desistencias_trancamentos!D17*IRFA!$L$3+Reprovacoes_falta!D17*IRFA!$M$3+Reprovacoes_nota!D17*IRFA!$N$3)/Matriculas_atendidas!D17)*100,)))</f>
        <v>3.3333333333333335</v>
      </c>
      <c r="E17" s="20">
        <f xml:space="preserve"> IF(Matriculas_atendidas!E17=0,"-",IF(Matriculas_atendidas!E17="-","-",IF(Matriculas_atendidas!E17&gt;0,((Desistencias_trancamentos!E17*IRFA!$L$3+Reprovacoes_falta!E17*IRFA!$M$3+Reprovacoes_nota!E17*IRFA!$N$3)/Matriculas_atendidas!E17)*100,)))</f>
        <v>25</v>
      </c>
      <c r="F17" s="20">
        <f xml:space="preserve"> IF(Matriculas_atendidas!F17=0,"-",IF(Matriculas_atendidas!F17="-","-",IF(Matriculas_atendidas!F17&gt;0,((Desistencias_trancamentos!F17*IRFA!$L$3+Reprovacoes_falta!F17*IRFA!$M$3+Reprovacoes_nota!F17*IRFA!$N$3)/Matriculas_atendidas!F17)*100,)))</f>
        <v>0</v>
      </c>
      <c r="G17" s="20">
        <f xml:space="preserve"> IF(Matriculas_atendidas!G17=0,"-",IF(Matriculas_atendidas!G17="-","-",IF(Matriculas_atendidas!G17&gt;0,((Desistencias_trancamentos!G17*IRFA!$L$3+Reprovacoes_falta!G17*IRFA!$M$3+Reprovacoes_nota!G17*IRFA!$N$3)/Matriculas_atendidas!G17)*100,)))</f>
        <v>32.142857142857146</v>
      </c>
      <c r="H17" s="20">
        <f xml:space="preserve"> IF(Matriculas_atendidas!H17=0,"-",IF(Matriculas_atendidas!H17="-","-",IF(Matriculas_atendidas!H17&gt;0,((Desistencias_trancamentos!H17*IRFA!$L$3+Reprovacoes_falta!H17*IRFA!$M$3+Reprovacoes_nota!H17*IRFA!$N$3)/Matriculas_atendidas!H17)*100,)))</f>
        <v>21.428571428571427</v>
      </c>
      <c r="I17" s="20">
        <f xml:space="preserve"> IF(Matriculas_atendidas!I17=0,"-",IF(Matriculas_atendidas!I17="-","-",IF(Matriculas_atendidas!I17&gt;0,((Desistencias_trancamentos!I17*IRFA!$L$3+Reprovacoes_falta!I17*IRFA!$M$3+Reprovacoes_nota!I17*IRFA!$N$3)/Matriculas_atendidas!I17)*100,)))</f>
        <v>42.857142857142854</v>
      </c>
      <c r="J17" s="18">
        <f t="shared" si="0"/>
        <v>8.3333333333333339</v>
      </c>
    </row>
    <row r="18" spans="1:10" x14ac:dyDescent="0.25">
      <c r="A18" s="5" t="s">
        <v>130</v>
      </c>
      <c r="B18" s="6" t="s">
        <v>228</v>
      </c>
      <c r="C18" s="20">
        <f xml:space="preserve"> IF(Matriculas_atendidas!C18=0,"-",IF(Matriculas_atendidas!C18="-","-",IF(Matriculas_atendidas!C18&gt;0,((Desistencias_trancamentos!C18*IRFA!$L$3+Reprovacoes_falta!C18*IRFA!$M$3+Reprovacoes_nota!C18*IRFA!$N$3)/Matriculas_atendidas!C18)*100,)))</f>
        <v>0</v>
      </c>
      <c r="D18" s="20">
        <f xml:space="preserve"> IF(Matriculas_atendidas!D18=0,"-",IF(Matriculas_atendidas!D18="-","-",IF(Matriculas_atendidas!D18&gt;0,((Desistencias_trancamentos!D18*IRFA!$L$3+Reprovacoes_falta!D18*IRFA!$M$3+Reprovacoes_nota!D18*IRFA!$N$3)/Matriculas_atendidas!D18)*100,)))</f>
        <v>0</v>
      </c>
      <c r="E18" s="20">
        <f xml:space="preserve"> IF(Matriculas_atendidas!E18=0,"-",IF(Matriculas_atendidas!E18="-","-",IF(Matriculas_atendidas!E18&gt;0,((Desistencias_trancamentos!E18*IRFA!$L$3+Reprovacoes_falta!E18*IRFA!$M$3+Reprovacoes_nota!E18*IRFA!$N$3)/Matriculas_atendidas!E18)*100,)))</f>
        <v>10</v>
      </c>
      <c r="F18" s="20">
        <f xml:space="preserve"> IF(Matriculas_atendidas!F18=0,"-",IF(Matriculas_atendidas!F18="-","-",IF(Matriculas_atendidas!F18&gt;0,((Desistencias_trancamentos!F18*IRFA!$L$3+Reprovacoes_falta!F18*IRFA!$M$3+Reprovacoes_nota!F18*IRFA!$N$3)/Matriculas_atendidas!F18)*100,)))</f>
        <v>12.5</v>
      </c>
      <c r="G18" s="20">
        <f xml:space="preserve"> IF(Matriculas_atendidas!G18=0,"-",IF(Matriculas_atendidas!G18="-","-",IF(Matriculas_atendidas!G18&gt;0,((Desistencias_trancamentos!G18*IRFA!$L$3+Reprovacoes_falta!G18*IRFA!$M$3+Reprovacoes_nota!G18*IRFA!$N$3)/Matriculas_atendidas!G18)*100,)))</f>
        <v>0</v>
      </c>
      <c r="H18" s="20">
        <f xml:space="preserve"> IF(Matriculas_atendidas!H18=0,"-",IF(Matriculas_atendidas!H18="-","-",IF(Matriculas_atendidas!H18&gt;0,((Desistencias_trancamentos!H18*IRFA!$L$3+Reprovacoes_falta!H18*IRFA!$M$3+Reprovacoes_nota!H18*IRFA!$N$3)/Matriculas_atendidas!H18)*100,)))</f>
        <v>7.1428571428571423</v>
      </c>
      <c r="I18" s="20" t="str">
        <f xml:space="preserve"> IF(Matriculas_atendidas!I18=0,"-",IF(Matriculas_atendidas!I18="-","-",IF(Matriculas_atendidas!I18&gt;0,((Desistencias_trancamentos!I18*IRFA!$L$3+Reprovacoes_falta!I18*IRFA!$M$3+Reprovacoes_nota!I18*IRFA!$N$3)/Matriculas_atendidas!I18)*100,)))</f>
        <v>-</v>
      </c>
      <c r="J18" s="18">
        <f t="shared" si="0"/>
        <v>5.625</v>
      </c>
    </row>
    <row r="19" spans="1:10" x14ac:dyDescent="0.25">
      <c r="A19" s="5" t="s">
        <v>131</v>
      </c>
      <c r="B19" s="6" t="s">
        <v>229</v>
      </c>
      <c r="C19" s="20">
        <f xml:space="preserve"> IF(Matriculas_atendidas!C19=0,"-",IF(Matriculas_atendidas!C19="-","-",IF(Matriculas_atendidas!C19&gt;0,((Desistencias_trancamentos!C19*IRFA!$L$3+Reprovacoes_falta!C19*IRFA!$M$3+Reprovacoes_nota!C19*IRFA!$N$3)/Matriculas_atendidas!C19)*100,)))</f>
        <v>5</v>
      </c>
      <c r="D19" s="20">
        <f xml:space="preserve"> IF(Matriculas_atendidas!D19=0,"-",IF(Matriculas_atendidas!D19="-","-",IF(Matriculas_atendidas!D19&gt;0,((Desistencias_trancamentos!D19*IRFA!$L$3+Reprovacoes_falta!D19*IRFA!$M$3+Reprovacoes_nota!D19*IRFA!$N$3)/Matriculas_atendidas!D19)*100,)))</f>
        <v>12.5</v>
      </c>
      <c r="E19" s="20">
        <f xml:space="preserve"> IF(Matriculas_atendidas!E19=0,"-",IF(Matriculas_atendidas!E19="-","-",IF(Matriculas_atendidas!E19&gt;0,((Desistencias_trancamentos!E19*IRFA!$L$3+Reprovacoes_falta!E19*IRFA!$M$3+Reprovacoes_nota!E19*IRFA!$N$3)/Matriculas_atendidas!E19)*100,)))</f>
        <v>5</v>
      </c>
      <c r="F19" s="20">
        <f xml:space="preserve"> IF(Matriculas_atendidas!F19=0,"-",IF(Matriculas_atendidas!F19="-","-",IF(Matriculas_atendidas!F19&gt;0,((Desistencias_trancamentos!F19*IRFA!$L$3+Reprovacoes_falta!F19*IRFA!$M$3+Reprovacoes_nota!F19*IRFA!$N$3)/Matriculas_atendidas!F19)*100,)))</f>
        <v>13.043478260869565</v>
      </c>
      <c r="G19" s="20" t="str">
        <f xml:space="preserve"> IF(Matriculas_atendidas!G19=0,"-",IF(Matriculas_atendidas!G19="-","-",IF(Matriculas_atendidas!G19&gt;0,((Desistencias_trancamentos!G19*IRFA!$L$3+Reprovacoes_falta!G19*IRFA!$M$3+Reprovacoes_nota!G19*IRFA!$N$3)/Matriculas_atendidas!G19)*100,)))</f>
        <v>-</v>
      </c>
      <c r="H19" s="20">
        <f xml:space="preserve"> IF(Matriculas_atendidas!H19=0,"-",IF(Matriculas_atendidas!H19="-","-",IF(Matriculas_atendidas!H19&gt;0,((Desistencias_trancamentos!H19*IRFA!$L$3+Reprovacoes_falta!H19*IRFA!$M$3+Reprovacoes_nota!H19*IRFA!$N$3)/Matriculas_atendidas!H19)*100,)))</f>
        <v>6.25</v>
      </c>
      <c r="I19" s="20">
        <f xml:space="preserve"> IF(Matriculas_atendidas!I19=0,"-",IF(Matriculas_atendidas!I19="-","-",IF(Matriculas_atendidas!I19&gt;0,((Desistencias_trancamentos!I19*IRFA!$L$3+Reprovacoes_falta!I19*IRFA!$M$3+Reprovacoes_nota!I19*IRFA!$N$3)/Matriculas_atendidas!I19)*100,)))</f>
        <v>0</v>
      </c>
      <c r="J19" s="18">
        <f t="shared" si="0"/>
        <v>8.8858695652173907</v>
      </c>
    </row>
    <row r="20" spans="1:10" x14ac:dyDescent="0.25">
      <c r="A20" s="5" t="s">
        <v>132</v>
      </c>
      <c r="B20" s="6" t="s">
        <v>230</v>
      </c>
      <c r="C20" s="20">
        <f xml:space="preserve"> IF(Matriculas_atendidas!C20=0,"-",IF(Matriculas_atendidas!C20="-","-",IF(Matriculas_atendidas!C20&gt;0,((Desistencias_trancamentos!C20*IRFA!$L$3+Reprovacoes_falta!C20*IRFA!$M$3+Reprovacoes_nota!C20*IRFA!$N$3)/Matriculas_atendidas!C20)*100,)))</f>
        <v>33.333333333333329</v>
      </c>
      <c r="D20" s="20">
        <f xml:space="preserve"> IF(Matriculas_atendidas!D20=0,"-",IF(Matriculas_atendidas!D20="-","-",IF(Matriculas_atendidas!D20&gt;0,((Desistencias_trancamentos!D20*IRFA!$L$3+Reprovacoes_falta!D20*IRFA!$M$3+Reprovacoes_nota!D20*IRFA!$N$3)/Matriculas_atendidas!D20)*100,)))</f>
        <v>11.111111111111111</v>
      </c>
      <c r="E20" s="20">
        <f xml:space="preserve"> IF(Matriculas_atendidas!E20=0,"-",IF(Matriculas_atendidas!E20="-","-",IF(Matriculas_atendidas!E20&gt;0,((Desistencias_trancamentos!E20*IRFA!$L$3+Reprovacoes_falta!E20*IRFA!$M$3+Reprovacoes_nota!E20*IRFA!$N$3)/Matriculas_atendidas!E20)*100,)))</f>
        <v>34.375</v>
      </c>
      <c r="F20" s="20">
        <f xml:space="preserve"> IF(Matriculas_atendidas!F20=0,"-",IF(Matriculas_atendidas!F20="-","-",IF(Matriculas_atendidas!F20&gt;0,((Desistencias_trancamentos!F20*IRFA!$L$3+Reprovacoes_falta!F20*IRFA!$M$3+Reprovacoes_nota!F20*IRFA!$N$3)/Matriculas_atendidas!F20)*100,)))</f>
        <v>33.333333333333329</v>
      </c>
      <c r="G20" s="20">
        <f xml:space="preserve"> IF(Matriculas_atendidas!G20=0,"-",IF(Matriculas_atendidas!G20="-","-",IF(Matriculas_atendidas!G20&gt;0,((Desistencias_trancamentos!G20*IRFA!$L$3+Reprovacoes_falta!G20*IRFA!$M$3+Reprovacoes_nota!G20*IRFA!$N$3)/Matriculas_atendidas!G20)*100,)))</f>
        <v>59.375</v>
      </c>
      <c r="H20" s="20">
        <f xml:space="preserve"> IF(Matriculas_atendidas!H20=0,"-",IF(Matriculas_atendidas!H20="-","-",IF(Matriculas_atendidas!H20&gt;0,((Desistencias_trancamentos!H20*IRFA!$L$3+Reprovacoes_falta!H20*IRFA!$M$3+Reprovacoes_nota!H20*IRFA!$N$3)/Matriculas_atendidas!H20)*100,)))</f>
        <v>22</v>
      </c>
      <c r="I20" s="20">
        <f xml:space="preserve"> IF(Matriculas_atendidas!I20=0,"-",IF(Matriculas_atendidas!I20="-","-",IF(Matriculas_atendidas!I20&gt;0,((Desistencias_trancamentos!I20*IRFA!$L$3+Reprovacoes_falta!I20*IRFA!$M$3+Reprovacoes_nota!I20*IRFA!$N$3)/Matriculas_atendidas!I20)*100,)))</f>
        <v>23.913043478260871</v>
      </c>
      <c r="J20" s="18">
        <f t="shared" si="0"/>
        <v>28.038194444444443</v>
      </c>
    </row>
    <row r="21" spans="1:10" x14ac:dyDescent="0.25">
      <c r="A21" s="5" t="s">
        <v>133</v>
      </c>
      <c r="B21" s="6" t="s">
        <v>231</v>
      </c>
      <c r="C21" s="20" t="str">
        <f xml:space="preserve"> IF(Matriculas_atendidas!C21=0,"-",IF(Matriculas_atendidas!C21="-","-",IF(Matriculas_atendidas!C21&gt;0,((Desistencias_trancamentos!C21*IRFA!$L$3+Reprovacoes_falta!C21*IRFA!$M$3+Reprovacoes_nota!C21*IRFA!$N$3)/Matriculas_atendidas!C21)*100,)))</f>
        <v>-</v>
      </c>
      <c r="D21" s="20">
        <f xml:space="preserve"> IF(Matriculas_atendidas!D21=0,"-",IF(Matriculas_atendidas!D21="-","-",IF(Matriculas_atendidas!D21&gt;0,((Desistencias_trancamentos!D21*IRFA!$L$3+Reprovacoes_falta!D21*IRFA!$M$3+Reprovacoes_nota!D21*IRFA!$N$3)/Matriculas_atendidas!D21)*100,)))</f>
        <v>0</v>
      </c>
      <c r="E21" s="20">
        <f xml:space="preserve"> IF(Matriculas_atendidas!E21=0,"-",IF(Matriculas_atendidas!E21="-","-",IF(Matriculas_atendidas!E21&gt;0,((Desistencias_trancamentos!E21*IRFA!$L$3+Reprovacoes_falta!E21*IRFA!$M$3+Reprovacoes_nota!E21*IRFA!$N$3)/Matriculas_atendidas!E21)*100,)))</f>
        <v>0</v>
      </c>
      <c r="F21" s="20">
        <f xml:space="preserve"> IF(Matriculas_atendidas!F21=0,"-",IF(Matriculas_atendidas!F21="-","-",IF(Matriculas_atendidas!F21&gt;0,((Desistencias_trancamentos!F21*IRFA!$L$3+Reprovacoes_falta!F21*IRFA!$M$3+Reprovacoes_nota!F21*IRFA!$N$3)/Matriculas_atendidas!F21)*100,)))</f>
        <v>30</v>
      </c>
      <c r="G21" s="20">
        <f xml:space="preserve"> IF(Matriculas_atendidas!G21=0,"-",IF(Matriculas_atendidas!G21="-","-",IF(Matriculas_atendidas!G21&gt;0,((Desistencias_trancamentos!G21*IRFA!$L$3+Reprovacoes_falta!G21*IRFA!$M$3+Reprovacoes_nota!G21*IRFA!$N$3)/Matriculas_atendidas!G21)*100,)))</f>
        <v>0</v>
      </c>
      <c r="H21" s="20">
        <f xml:space="preserve"> IF(Matriculas_atendidas!H21=0,"-",IF(Matriculas_atendidas!H21="-","-",IF(Matriculas_atendidas!H21&gt;0,((Desistencias_trancamentos!H21*IRFA!$L$3+Reprovacoes_falta!H21*IRFA!$M$3+Reprovacoes_nota!H21*IRFA!$N$3)/Matriculas_atendidas!H21)*100,)))</f>
        <v>5.5555555555555554</v>
      </c>
      <c r="I21" s="20" t="str">
        <f xml:space="preserve"> IF(Matriculas_atendidas!I21=0,"-",IF(Matriculas_atendidas!I21="-","-",IF(Matriculas_atendidas!I21&gt;0,((Desistencias_trancamentos!I21*IRFA!$L$3+Reprovacoes_falta!I21*IRFA!$M$3+Reprovacoes_nota!I21*IRFA!$N$3)/Matriculas_atendidas!I21)*100,)))</f>
        <v>-</v>
      </c>
      <c r="J21" s="18">
        <f t="shared" si="0"/>
        <v>10</v>
      </c>
    </row>
    <row r="22" spans="1:10" x14ac:dyDescent="0.25">
      <c r="A22" s="5" t="s">
        <v>134</v>
      </c>
      <c r="B22" s="6" t="s">
        <v>232</v>
      </c>
      <c r="C22" s="20">
        <f xml:space="preserve"> IF(Matriculas_atendidas!C22=0,"-",IF(Matriculas_atendidas!C22="-","-",IF(Matriculas_atendidas!C22&gt;0,((Desistencias_trancamentos!C22*IRFA!$L$3+Reprovacoes_falta!C22*IRFA!$M$3+Reprovacoes_nota!C22*IRFA!$N$3)/Matriculas_atendidas!C22)*100,)))</f>
        <v>66.666666666666657</v>
      </c>
      <c r="D22" s="20">
        <f xml:space="preserve"> IF(Matriculas_atendidas!D22=0,"-",IF(Matriculas_atendidas!D22="-","-",IF(Matriculas_atendidas!D22&gt;0,((Desistencias_trancamentos!D22*IRFA!$L$3+Reprovacoes_falta!D22*IRFA!$M$3+Reprovacoes_nota!D22*IRFA!$N$3)/Matriculas_atendidas!D22)*100,)))</f>
        <v>5.5555555555555554</v>
      </c>
      <c r="E22" s="20" t="str">
        <f xml:space="preserve"> IF(Matriculas_atendidas!E22=0,"-",IF(Matriculas_atendidas!E22="-","-",IF(Matriculas_atendidas!E22&gt;0,((Desistencias_trancamentos!E22*IRFA!$L$3+Reprovacoes_falta!E22*IRFA!$M$3+Reprovacoes_nota!E22*IRFA!$N$3)/Matriculas_atendidas!E22)*100,)))</f>
        <v>-</v>
      </c>
      <c r="F22" s="20">
        <f xml:space="preserve"> IF(Matriculas_atendidas!F22=0,"-",IF(Matriculas_atendidas!F22="-","-",IF(Matriculas_atendidas!F22&gt;0,((Desistencias_trancamentos!F22*IRFA!$L$3+Reprovacoes_falta!F22*IRFA!$M$3+Reprovacoes_nota!F22*IRFA!$N$3)/Matriculas_atendidas!F22)*100,)))</f>
        <v>36.363636363636367</v>
      </c>
      <c r="G22" s="20">
        <f xml:space="preserve"> IF(Matriculas_atendidas!G22=0,"-",IF(Matriculas_atendidas!G22="-","-",IF(Matriculas_atendidas!G22&gt;0,((Desistencias_trancamentos!G22*IRFA!$L$3+Reprovacoes_falta!G22*IRFA!$M$3+Reprovacoes_nota!G22*IRFA!$N$3)/Matriculas_atendidas!G22)*100,)))</f>
        <v>3.8461538461538463</v>
      </c>
      <c r="H22" s="20">
        <f xml:space="preserve"> IF(Matriculas_atendidas!H22=0,"-",IF(Matriculas_atendidas!H22="-","-",IF(Matriculas_atendidas!H22&gt;0,((Desistencias_trancamentos!H22*IRFA!$L$3+Reprovacoes_falta!H22*IRFA!$M$3+Reprovacoes_nota!H22*IRFA!$N$3)/Matriculas_atendidas!H22)*100,)))</f>
        <v>14.285714285714285</v>
      </c>
      <c r="I22" s="20" t="str">
        <f xml:space="preserve"> IF(Matriculas_atendidas!I22=0,"-",IF(Matriculas_atendidas!I22="-","-",IF(Matriculas_atendidas!I22&gt;0,((Desistencias_trancamentos!I22*IRFA!$L$3+Reprovacoes_falta!I22*IRFA!$M$3+Reprovacoes_nota!I22*IRFA!$N$3)/Matriculas_atendidas!I22)*100,)))</f>
        <v>-</v>
      </c>
      <c r="J22" s="18">
        <f t="shared" si="0"/>
        <v>36.195286195286194</v>
      </c>
    </row>
    <row r="23" spans="1:10" x14ac:dyDescent="0.25">
      <c r="A23" s="5" t="s">
        <v>135</v>
      </c>
      <c r="B23" s="6" t="s">
        <v>233</v>
      </c>
      <c r="C23" s="20">
        <f xml:space="preserve"> IF(Matriculas_atendidas!C23=0,"-",IF(Matriculas_atendidas!C23="-","-",IF(Matriculas_atendidas!C23&gt;0,((Desistencias_trancamentos!C23*IRFA!$L$3+Reprovacoes_falta!C23*IRFA!$M$3+Reprovacoes_nota!C23*IRFA!$N$3)/Matriculas_atendidas!C23)*100,)))</f>
        <v>0</v>
      </c>
      <c r="D23" s="20">
        <f xml:space="preserve"> IF(Matriculas_atendidas!D23=0,"-",IF(Matriculas_atendidas!D23="-","-",IF(Matriculas_atendidas!D23&gt;0,((Desistencias_trancamentos!D23*IRFA!$L$3+Reprovacoes_falta!D23*IRFA!$M$3+Reprovacoes_nota!D23*IRFA!$N$3)/Matriculas_atendidas!D23)*100,)))</f>
        <v>33.333333333333329</v>
      </c>
      <c r="E23" s="20" t="str">
        <f xml:space="preserve"> IF(Matriculas_atendidas!E23=0,"-",IF(Matriculas_atendidas!E23="-","-",IF(Matriculas_atendidas!E23&gt;0,((Desistencias_trancamentos!E23*IRFA!$L$3+Reprovacoes_falta!E23*IRFA!$M$3+Reprovacoes_nota!E23*IRFA!$N$3)/Matriculas_atendidas!E23)*100,)))</f>
        <v>-</v>
      </c>
      <c r="F23" s="20">
        <f xml:space="preserve"> IF(Matriculas_atendidas!F23=0,"-",IF(Matriculas_atendidas!F23="-","-",IF(Matriculas_atendidas!F23&gt;0,((Desistencias_trancamentos!F23*IRFA!$L$3+Reprovacoes_falta!F23*IRFA!$M$3+Reprovacoes_nota!F23*IRFA!$N$3)/Matriculas_atendidas!F23)*100,)))</f>
        <v>0</v>
      </c>
      <c r="G23" s="20">
        <f xml:space="preserve"> IF(Matriculas_atendidas!G23=0,"-",IF(Matriculas_atendidas!G23="-","-",IF(Matriculas_atendidas!G23&gt;0,((Desistencias_trancamentos!G23*IRFA!$L$3+Reprovacoes_falta!G23*IRFA!$M$3+Reprovacoes_nota!G23*IRFA!$N$3)/Matriculas_atendidas!G23)*100,)))</f>
        <v>0</v>
      </c>
      <c r="H23" s="20">
        <f xml:space="preserve"> IF(Matriculas_atendidas!H23=0,"-",IF(Matriculas_atendidas!H23="-","-",IF(Matriculas_atendidas!H23&gt;0,((Desistencias_trancamentos!H23*IRFA!$L$3+Reprovacoes_falta!H23*IRFA!$M$3+Reprovacoes_nota!H23*IRFA!$N$3)/Matriculas_atendidas!H23)*100,)))</f>
        <v>0</v>
      </c>
      <c r="I23" s="20" t="str">
        <f xml:space="preserve"> IF(Matriculas_atendidas!I23=0,"-",IF(Matriculas_atendidas!I23="-","-",IF(Matriculas_atendidas!I23&gt;0,((Desistencias_trancamentos!I23*IRFA!$L$3+Reprovacoes_falta!I23*IRFA!$M$3+Reprovacoes_nota!I23*IRFA!$N$3)/Matriculas_atendidas!I23)*100,)))</f>
        <v>-</v>
      </c>
      <c r="J23" s="18">
        <f t="shared" si="0"/>
        <v>11.111111111111109</v>
      </c>
    </row>
    <row r="24" spans="1:10" x14ac:dyDescent="0.25">
      <c r="A24" s="5" t="s">
        <v>136</v>
      </c>
      <c r="B24" s="6" t="s">
        <v>234</v>
      </c>
      <c r="C24" s="20">
        <f xml:space="preserve"> IF(Matriculas_atendidas!C24=0,"-",IF(Matriculas_atendidas!C24="-","-",IF(Matriculas_atendidas!C24&gt;0,((Desistencias_trancamentos!C24*IRFA!$L$3+Reprovacoes_falta!C24*IRFA!$M$3+Reprovacoes_nota!C24*IRFA!$N$3)/Matriculas_atendidas!C24)*100,)))</f>
        <v>0</v>
      </c>
      <c r="D24" s="20">
        <f xml:space="preserve"> IF(Matriculas_atendidas!D24=0,"-",IF(Matriculas_atendidas!D24="-","-",IF(Matriculas_atendidas!D24&gt;0,((Desistencias_trancamentos!D24*IRFA!$L$3+Reprovacoes_falta!D24*IRFA!$M$3+Reprovacoes_nota!D24*IRFA!$N$3)/Matriculas_atendidas!D24)*100,)))</f>
        <v>0</v>
      </c>
      <c r="E24" s="20">
        <f xml:space="preserve"> IF(Matriculas_atendidas!E24=0,"-",IF(Matriculas_atendidas!E24="-","-",IF(Matriculas_atendidas!E24&gt;0,((Desistencias_trancamentos!E24*IRFA!$L$3+Reprovacoes_falta!E24*IRFA!$M$3+Reprovacoes_nota!E24*IRFA!$N$3)/Matriculas_atendidas!E24)*100,)))</f>
        <v>0</v>
      </c>
      <c r="F24" s="20">
        <f xml:space="preserve"> IF(Matriculas_atendidas!F24=0,"-",IF(Matriculas_atendidas!F24="-","-",IF(Matriculas_atendidas!F24&gt;0,((Desistencias_trancamentos!F24*IRFA!$L$3+Reprovacoes_falta!F24*IRFA!$M$3+Reprovacoes_nota!F24*IRFA!$N$3)/Matriculas_atendidas!F24)*100,)))</f>
        <v>10.714285714285714</v>
      </c>
      <c r="G24" s="20">
        <f xml:space="preserve"> IF(Matriculas_atendidas!G24=0,"-",IF(Matriculas_atendidas!G24="-","-",IF(Matriculas_atendidas!G24&gt;0,((Desistencias_trancamentos!G24*IRFA!$L$3+Reprovacoes_falta!G24*IRFA!$M$3+Reprovacoes_nota!G24*IRFA!$N$3)/Matriculas_atendidas!G24)*100,)))</f>
        <v>2.083333333333333</v>
      </c>
      <c r="H24" s="20">
        <f xml:space="preserve"> IF(Matriculas_atendidas!H24=0,"-",IF(Matriculas_atendidas!H24="-","-",IF(Matriculas_atendidas!H24&gt;0,((Desistencias_trancamentos!H24*IRFA!$L$3+Reprovacoes_falta!H24*IRFA!$M$3+Reprovacoes_nota!H24*IRFA!$N$3)/Matriculas_atendidas!H24)*100,)))</f>
        <v>16.666666666666664</v>
      </c>
      <c r="I24" s="20" t="str">
        <f xml:space="preserve"> IF(Matriculas_atendidas!I24=0,"-",IF(Matriculas_atendidas!I24="-","-",IF(Matriculas_atendidas!I24&gt;0,((Desistencias_trancamentos!I24*IRFA!$L$3+Reprovacoes_falta!I24*IRFA!$M$3+Reprovacoes_nota!I24*IRFA!$N$3)/Matriculas_atendidas!I24)*100,)))</f>
        <v>-</v>
      </c>
      <c r="J24" s="18">
        <f t="shared" si="0"/>
        <v>2.6785714285714284</v>
      </c>
    </row>
    <row r="25" spans="1:10" x14ac:dyDescent="0.25">
      <c r="A25" s="5" t="s">
        <v>137</v>
      </c>
      <c r="B25" s="6" t="s">
        <v>235</v>
      </c>
      <c r="C25" s="20">
        <f xml:space="preserve"> IF(Matriculas_atendidas!C25=0,"-",IF(Matriculas_atendidas!C25="-","-",IF(Matriculas_atendidas!C25&gt;0,((Desistencias_trancamentos!C25*IRFA!$L$3+Reprovacoes_falta!C25*IRFA!$M$3+Reprovacoes_nota!C25*IRFA!$N$3)/Matriculas_atendidas!C25)*100,)))</f>
        <v>100</v>
      </c>
      <c r="D25" s="20">
        <f xml:space="preserve"> IF(Matriculas_atendidas!D25=0,"-",IF(Matriculas_atendidas!D25="-","-",IF(Matriculas_atendidas!D25&gt;0,((Desistencias_trancamentos!D25*IRFA!$L$3+Reprovacoes_falta!D25*IRFA!$M$3+Reprovacoes_nota!D25*IRFA!$N$3)/Matriculas_atendidas!D25)*100,)))</f>
        <v>0</v>
      </c>
      <c r="E25" s="20">
        <f xml:space="preserve"> IF(Matriculas_atendidas!E25=0,"-",IF(Matriculas_atendidas!E25="-","-",IF(Matriculas_atendidas!E25&gt;0,((Desistencias_trancamentos!E25*IRFA!$L$3+Reprovacoes_falta!E25*IRFA!$M$3+Reprovacoes_nota!E25*IRFA!$N$3)/Matriculas_atendidas!E25)*100,)))</f>
        <v>35.714285714285715</v>
      </c>
      <c r="F25" s="20">
        <f xml:space="preserve"> IF(Matriculas_atendidas!F25=0,"-",IF(Matriculas_atendidas!F25="-","-",IF(Matriculas_atendidas!F25&gt;0,((Desistencias_trancamentos!F25*IRFA!$L$3+Reprovacoes_falta!F25*IRFA!$M$3+Reprovacoes_nota!F25*IRFA!$N$3)/Matriculas_atendidas!F25)*100,)))</f>
        <v>3.3333333333333335</v>
      </c>
      <c r="G25" s="20">
        <f xml:space="preserve"> IF(Matriculas_atendidas!G25=0,"-",IF(Matriculas_atendidas!G25="-","-",IF(Matriculas_atendidas!G25&gt;0,((Desistencias_trancamentos!G25*IRFA!$L$3+Reprovacoes_falta!G25*IRFA!$M$3+Reprovacoes_nota!G25*IRFA!$N$3)/Matriculas_atendidas!G25)*100,)))</f>
        <v>3.3333333333333335</v>
      </c>
      <c r="H25" s="20">
        <f xml:space="preserve"> IF(Matriculas_atendidas!H25=0,"-",IF(Matriculas_atendidas!H25="-","-",IF(Matriculas_atendidas!H25&gt;0,((Desistencias_trancamentos!H25*IRFA!$L$3+Reprovacoes_falta!H25*IRFA!$M$3+Reprovacoes_nota!H25*IRFA!$N$3)/Matriculas_atendidas!H25)*100,)))</f>
        <v>0</v>
      </c>
      <c r="I25" s="20">
        <f xml:space="preserve"> IF(Matriculas_atendidas!I25=0,"-",IF(Matriculas_atendidas!I25="-","-",IF(Matriculas_atendidas!I25&gt;0,((Desistencias_trancamentos!I25*IRFA!$L$3+Reprovacoes_falta!I25*IRFA!$M$3+Reprovacoes_nota!I25*IRFA!$N$3)/Matriculas_atendidas!I25)*100,)))</f>
        <v>26.923076923076923</v>
      </c>
      <c r="J25" s="18">
        <f t="shared" si="0"/>
        <v>34.761904761904766</v>
      </c>
    </row>
    <row r="26" spans="1:10" x14ac:dyDescent="0.25">
      <c r="A26" s="5" t="s">
        <v>138</v>
      </c>
      <c r="B26" s="6" t="s">
        <v>139</v>
      </c>
      <c r="C26" s="20">
        <f xml:space="preserve"> IF(Matriculas_atendidas!C26=0,"-",IF(Matriculas_atendidas!C26="-","-",IF(Matriculas_atendidas!C26&gt;0,((Desistencias_trancamentos!C26*IRFA!$L$3+Reprovacoes_falta!C26*IRFA!$M$3+Reprovacoes_nota!C26*IRFA!$N$3)/Matriculas_atendidas!C26)*100,)))</f>
        <v>6.25</v>
      </c>
      <c r="D26" s="20">
        <f xml:space="preserve"> IF(Matriculas_atendidas!D26=0,"-",IF(Matriculas_atendidas!D26="-","-",IF(Matriculas_atendidas!D26&gt;0,((Desistencias_trancamentos!D26*IRFA!$L$3+Reprovacoes_falta!D26*IRFA!$M$3+Reprovacoes_nota!D26*IRFA!$N$3)/Matriculas_atendidas!D26)*100,)))</f>
        <v>15.625</v>
      </c>
      <c r="E26" s="20">
        <f xml:space="preserve"> IF(Matriculas_atendidas!E26=0,"-",IF(Matriculas_atendidas!E26="-","-",IF(Matriculas_atendidas!E26&gt;0,((Desistencias_trancamentos!E26*IRFA!$L$3+Reprovacoes_falta!E26*IRFA!$M$3+Reprovacoes_nota!E26*IRFA!$N$3)/Matriculas_atendidas!E26)*100,)))</f>
        <v>27.500000000000004</v>
      </c>
      <c r="F26" s="20">
        <f xml:space="preserve"> IF(Matriculas_atendidas!F26=0,"-",IF(Matriculas_atendidas!F26="-","-",IF(Matriculas_atendidas!F26&gt;0,((Desistencias_trancamentos!F26*IRFA!$L$3+Reprovacoes_falta!F26*IRFA!$M$3+Reprovacoes_nota!F26*IRFA!$N$3)/Matriculas_atendidas!F26)*100,)))</f>
        <v>17.857142857142858</v>
      </c>
      <c r="G26" s="20">
        <f xml:space="preserve"> IF(Matriculas_atendidas!G26=0,"-",IF(Matriculas_atendidas!G26="-","-",IF(Matriculas_atendidas!G26&gt;0,((Desistencias_trancamentos!G26*IRFA!$L$3+Reprovacoes_falta!G26*IRFA!$M$3+Reprovacoes_nota!G26*IRFA!$N$3)/Matriculas_atendidas!G26)*100,)))</f>
        <v>10</v>
      </c>
      <c r="H26" s="20">
        <f xml:space="preserve"> IF(Matriculas_atendidas!H26=0,"-",IF(Matriculas_atendidas!H26="-","-",IF(Matriculas_atendidas!H26&gt;0,((Desistencias_trancamentos!H26*IRFA!$L$3+Reprovacoes_falta!H26*IRFA!$M$3+Reprovacoes_nota!H26*IRFA!$N$3)/Matriculas_atendidas!H26)*100,)))</f>
        <v>20</v>
      </c>
      <c r="I26" s="20">
        <f xml:space="preserve"> IF(Matriculas_atendidas!I26=0,"-",IF(Matriculas_atendidas!I26="-","-",IF(Matriculas_atendidas!I26&gt;0,((Desistencias_trancamentos!I26*IRFA!$L$3+Reprovacoes_falta!I26*IRFA!$M$3+Reprovacoes_nota!I26*IRFA!$N$3)/Matriculas_atendidas!I26)*100,)))</f>
        <v>13.636363636363635</v>
      </c>
      <c r="J26" s="18">
        <f t="shared" si="0"/>
        <v>16.808035714285715</v>
      </c>
    </row>
    <row r="27" spans="1:10" x14ac:dyDescent="0.25">
      <c r="A27" s="5" t="s">
        <v>140</v>
      </c>
      <c r="B27" s="6" t="s">
        <v>198</v>
      </c>
      <c r="C27" s="20" t="str">
        <f xml:space="preserve"> IF(Matriculas_atendidas!C27=0,"-",IF(Matriculas_atendidas!C27="-","-",IF(Matriculas_atendidas!C27&gt;0,((Desistencias_trancamentos!C27*IRFA!$L$3+Reprovacoes_falta!C27*IRFA!$M$3+Reprovacoes_nota!C27*IRFA!$N$3)/Matriculas_atendidas!C27)*100,)))</f>
        <v>-</v>
      </c>
      <c r="D27" s="20" t="str">
        <f xml:space="preserve"> IF(Matriculas_atendidas!D27=0,"-",IF(Matriculas_atendidas!D27="-","-",IF(Matriculas_atendidas!D27&gt;0,((Desistencias_trancamentos!D27*IRFA!$L$3+Reprovacoes_falta!D27*IRFA!$M$3+Reprovacoes_nota!D27*IRFA!$N$3)/Matriculas_atendidas!D27)*100,)))</f>
        <v>-</v>
      </c>
      <c r="E27" s="20" t="str">
        <f xml:space="preserve"> IF(Matriculas_atendidas!E27=0,"-",IF(Matriculas_atendidas!E27="-","-",IF(Matriculas_atendidas!E27&gt;0,((Desistencias_trancamentos!E27*IRFA!$L$3+Reprovacoes_falta!E27*IRFA!$M$3+Reprovacoes_nota!E27*IRFA!$N$3)/Matriculas_atendidas!E27)*100,)))</f>
        <v>-</v>
      </c>
      <c r="F27" s="20" t="str">
        <f xml:space="preserve"> IF(Matriculas_atendidas!F27=0,"-",IF(Matriculas_atendidas!F27="-","-",IF(Matriculas_atendidas!F27&gt;0,((Desistencias_trancamentos!F27*IRFA!$L$3+Reprovacoes_falta!F27*IRFA!$M$3+Reprovacoes_nota!F27*IRFA!$N$3)/Matriculas_atendidas!F27)*100,)))</f>
        <v>-</v>
      </c>
      <c r="G27" s="20" t="str">
        <f xml:space="preserve"> IF(Matriculas_atendidas!G27=0,"-",IF(Matriculas_atendidas!G27="-","-",IF(Matriculas_atendidas!G27&gt;0,((Desistencias_trancamentos!G27*IRFA!$L$3+Reprovacoes_falta!G27*IRFA!$M$3+Reprovacoes_nota!G27*IRFA!$N$3)/Matriculas_atendidas!G27)*100,)))</f>
        <v>-</v>
      </c>
      <c r="H27" s="20" t="str">
        <f xml:space="preserve"> IF(Matriculas_atendidas!H27=0,"-",IF(Matriculas_atendidas!H27="-","-",IF(Matriculas_atendidas!H27&gt;0,((Desistencias_trancamentos!H27*IRFA!$L$3+Reprovacoes_falta!H27*IRFA!$M$3+Reprovacoes_nota!H27*IRFA!$N$3)/Matriculas_atendidas!H27)*100,)))</f>
        <v>-</v>
      </c>
      <c r="I27" s="20">
        <f xml:space="preserve"> IF(Matriculas_atendidas!I27=0,"-",IF(Matriculas_atendidas!I27="-","-",IF(Matriculas_atendidas!I27&gt;0,((Desistencias_trancamentos!I27*IRFA!$L$3+Reprovacoes_falta!I27*IRFA!$M$3+Reprovacoes_nota!I27*IRFA!$N$3)/Matriculas_atendidas!I27)*100,)))</f>
        <v>0</v>
      </c>
      <c r="J27" s="18" t="s">
        <v>299</v>
      </c>
    </row>
    <row r="28" spans="1:10" x14ac:dyDescent="0.25">
      <c r="A28" s="5" t="s">
        <v>141</v>
      </c>
      <c r="B28" s="6" t="s">
        <v>199</v>
      </c>
      <c r="C28" s="20">
        <f xml:space="preserve"> IF(Matriculas_atendidas!C28=0,"-",IF(Matriculas_atendidas!C28="-","-",IF(Matriculas_atendidas!C28&gt;0,((Desistencias_trancamentos!C28*IRFA!$L$3+Reprovacoes_falta!C28*IRFA!$M$3+Reprovacoes_nota!C28*IRFA!$N$3)/Matriculas_atendidas!C28)*100,)))</f>
        <v>2.9411764705882351</v>
      </c>
      <c r="D28" s="20">
        <f xml:space="preserve"> IF(Matriculas_atendidas!D28=0,"-",IF(Matriculas_atendidas!D28="-","-",IF(Matriculas_atendidas!D28&gt;0,((Desistencias_trancamentos!D28*IRFA!$L$3+Reprovacoes_falta!D28*IRFA!$M$3+Reprovacoes_nota!D28*IRFA!$N$3)/Matriculas_atendidas!D28)*100,)))</f>
        <v>0</v>
      </c>
      <c r="E28" s="20">
        <f xml:space="preserve"> IF(Matriculas_atendidas!E28=0,"-",IF(Matriculas_atendidas!E28="-","-",IF(Matriculas_atendidas!E28&gt;0,((Desistencias_trancamentos!E28*IRFA!$L$3+Reprovacoes_falta!E28*IRFA!$M$3+Reprovacoes_nota!E28*IRFA!$N$3)/Matriculas_atendidas!E28)*100,)))</f>
        <v>0</v>
      </c>
      <c r="F28" s="20">
        <f xml:space="preserve"> IF(Matriculas_atendidas!F28=0,"-",IF(Matriculas_atendidas!F28="-","-",IF(Matriculas_atendidas!F28&gt;0,((Desistencias_trancamentos!F28*IRFA!$L$3+Reprovacoes_falta!F28*IRFA!$M$3+Reprovacoes_nota!F28*IRFA!$N$3)/Matriculas_atendidas!F28)*100,)))</f>
        <v>5.5555555555555554</v>
      </c>
      <c r="G28" s="20">
        <f xml:space="preserve"> IF(Matriculas_atendidas!G28=0,"-",IF(Matriculas_atendidas!G28="-","-",IF(Matriculas_atendidas!G28&gt;0,((Desistencias_trancamentos!G28*IRFA!$L$3+Reprovacoes_falta!G28*IRFA!$M$3+Reprovacoes_nota!G28*IRFA!$N$3)/Matriculas_atendidas!G28)*100,)))</f>
        <v>5.5555555555555554</v>
      </c>
      <c r="H28" s="20">
        <f xml:space="preserve"> IF(Matriculas_atendidas!H28=0,"-",IF(Matriculas_atendidas!H28="-","-",IF(Matriculas_atendidas!H28&gt;0,((Desistencias_trancamentos!H28*IRFA!$L$3+Reprovacoes_falta!H28*IRFA!$M$3+Reprovacoes_nota!H28*IRFA!$N$3)/Matriculas_atendidas!H28)*100,)))</f>
        <v>33.333333333333329</v>
      </c>
      <c r="I28" s="20">
        <f xml:space="preserve"> IF(Matriculas_atendidas!I28=0,"-",IF(Matriculas_atendidas!I28="-","-",IF(Matriculas_atendidas!I28&gt;0,((Desistencias_trancamentos!I28*IRFA!$L$3+Reprovacoes_falta!I28*IRFA!$M$3+Reprovacoes_nota!I28*IRFA!$N$3)/Matriculas_atendidas!I28)*100,)))</f>
        <v>0</v>
      </c>
      <c r="J28" s="18">
        <f t="shared" si="0"/>
        <v>2.1241830065359477</v>
      </c>
    </row>
    <row r="29" spans="1:10" x14ac:dyDescent="0.25">
      <c r="A29" s="5" t="s">
        <v>142</v>
      </c>
      <c r="B29" s="6" t="s">
        <v>200</v>
      </c>
      <c r="C29" s="20" t="str">
        <f xml:space="preserve"> IF(Matriculas_atendidas!C29=0,"-",IF(Matriculas_atendidas!C29="-","-",IF(Matriculas_atendidas!C29&gt;0,((Desistencias_trancamentos!C29*IRFA!$L$3+Reprovacoes_falta!C29*IRFA!$M$3+Reprovacoes_nota!C29*IRFA!$N$3)/Matriculas_atendidas!C29)*100,)))</f>
        <v>-</v>
      </c>
      <c r="D29" s="20" t="str">
        <f xml:space="preserve"> IF(Matriculas_atendidas!D29=0,"-",IF(Matriculas_atendidas!D29="-","-",IF(Matriculas_atendidas!D29&gt;0,((Desistencias_trancamentos!D29*IRFA!$L$3+Reprovacoes_falta!D29*IRFA!$M$3+Reprovacoes_nota!D29*IRFA!$N$3)/Matriculas_atendidas!D29)*100,)))</f>
        <v>-</v>
      </c>
      <c r="E29" s="20">
        <f xml:space="preserve"> IF(Matriculas_atendidas!E29=0,"-",IF(Matriculas_atendidas!E29="-","-",IF(Matriculas_atendidas!E29&gt;0,((Desistencias_trancamentos!E29*IRFA!$L$3+Reprovacoes_falta!E29*IRFA!$M$3+Reprovacoes_nota!E29*IRFA!$N$3)/Matriculas_atendidas!E29)*100,)))</f>
        <v>0</v>
      </c>
      <c r="F29" s="20" t="str">
        <f xml:space="preserve"> IF(Matriculas_atendidas!F29=0,"-",IF(Matriculas_atendidas!F29="-","-",IF(Matriculas_atendidas!F29&gt;0,((Desistencias_trancamentos!F29*IRFA!$L$3+Reprovacoes_falta!F29*IRFA!$M$3+Reprovacoes_nota!F29*IRFA!$N$3)/Matriculas_atendidas!F29)*100,)))</f>
        <v>-</v>
      </c>
      <c r="G29" s="20" t="str">
        <f xml:space="preserve"> IF(Matriculas_atendidas!G29=0,"-",IF(Matriculas_atendidas!G29="-","-",IF(Matriculas_atendidas!G29&gt;0,((Desistencias_trancamentos!G29*IRFA!$L$3+Reprovacoes_falta!G29*IRFA!$M$3+Reprovacoes_nota!G29*IRFA!$N$3)/Matriculas_atendidas!G29)*100,)))</f>
        <v>-</v>
      </c>
      <c r="H29" s="20">
        <f xml:space="preserve"> IF(Matriculas_atendidas!H29=0,"-",IF(Matriculas_atendidas!H29="-","-",IF(Matriculas_atendidas!H29&gt;0,((Desistencias_trancamentos!H29*IRFA!$L$3+Reprovacoes_falta!H29*IRFA!$M$3+Reprovacoes_nota!H29*IRFA!$N$3)/Matriculas_atendidas!H29)*100,)))</f>
        <v>0</v>
      </c>
      <c r="I29" s="20" t="str">
        <f xml:space="preserve"> IF(Matriculas_atendidas!I29=0,"-",IF(Matriculas_atendidas!I29="-","-",IF(Matriculas_atendidas!I29&gt;0,((Desistencias_trancamentos!I29*IRFA!$L$3+Reprovacoes_falta!I29*IRFA!$M$3+Reprovacoes_nota!I29*IRFA!$N$3)/Matriculas_atendidas!I29)*100,)))</f>
        <v>-</v>
      </c>
      <c r="J29" s="18">
        <f t="shared" si="0"/>
        <v>0</v>
      </c>
    </row>
    <row r="30" spans="1:10" x14ac:dyDescent="0.25">
      <c r="A30" s="5" t="s">
        <v>143</v>
      </c>
      <c r="B30" s="6" t="s">
        <v>201</v>
      </c>
      <c r="C30" s="20">
        <f xml:space="preserve"> IF(Matriculas_atendidas!C30=0,"-",IF(Matriculas_atendidas!C30="-","-",IF(Matriculas_atendidas!C30&gt;0,((Desistencias_trancamentos!C30*IRFA!$L$3+Reprovacoes_falta!C30*IRFA!$M$3+Reprovacoes_nota!C30*IRFA!$N$3)/Matriculas_atendidas!C30)*100,)))</f>
        <v>25</v>
      </c>
      <c r="D30" s="20">
        <f xml:space="preserve"> IF(Matriculas_atendidas!D30=0,"-",IF(Matriculas_atendidas!D30="-","-",IF(Matriculas_atendidas!D30&gt;0,((Desistencias_trancamentos!D30*IRFA!$L$3+Reprovacoes_falta!D30*IRFA!$M$3+Reprovacoes_nota!D30*IRFA!$N$3)/Matriculas_atendidas!D30)*100,)))</f>
        <v>0</v>
      </c>
      <c r="E30" s="20">
        <f xml:space="preserve"> IF(Matriculas_atendidas!E30=0,"-",IF(Matriculas_atendidas!E30="-","-",IF(Matriculas_atendidas!E30&gt;0,((Desistencias_trancamentos!E30*IRFA!$L$3+Reprovacoes_falta!E30*IRFA!$M$3+Reprovacoes_nota!E30*IRFA!$N$3)/Matriculas_atendidas!E30)*100,)))</f>
        <v>21.052631578947366</v>
      </c>
      <c r="F30" s="20">
        <f xml:space="preserve"> IF(Matriculas_atendidas!F30=0,"-",IF(Matriculas_atendidas!F30="-","-",IF(Matriculas_atendidas!F30&gt;0,((Desistencias_trancamentos!F30*IRFA!$L$3+Reprovacoes_falta!F30*IRFA!$M$3+Reprovacoes_nota!F30*IRFA!$N$3)/Matriculas_atendidas!F30)*100,)))</f>
        <v>14.285714285714285</v>
      </c>
      <c r="G30" s="20">
        <f xml:space="preserve"> IF(Matriculas_atendidas!G30=0,"-",IF(Matriculas_atendidas!G30="-","-",IF(Matriculas_atendidas!G30&gt;0,((Desistencias_trancamentos!G30*IRFA!$L$3+Reprovacoes_falta!G30*IRFA!$M$3+Reprovacoes_nota!G30*IRFA!$N$3)/Matriculas_atendidas!G30)*100,)))</f>
        <v>12.5</v>
      </c>
      <c r="H30" s="20">
        <f xml:space="preserve"> IF(Matriculas_atendidas!H30=0,"-",IF(Matriculas_atendidas!H30="-","-",IF(Matriculas_atendidas!H30&gt;0,((Desistencias_trancamentos!H30*IRFA!$L$3+Reprovacoes_falta!H30*IRFA!$M$3+Reprovacoes_nota!H30*IRFA!$N$3)/Matriculas_atendidas!H30)*100,)))</f>
        <v>13.333333333333334</v>
      </c>
      <c r="I30" s="20">
        <f xml:space="preserve"> IF(Matriculas_atendidas!I30=0,"-",IF(Matriculas_atendidas!I30="-","-",IF(Matriculas_atendidas!I30&gt;0,((Desistencias_trancamentos!I30*IRFA!$L$3+Reprovacoes_falta!I30*IRFA!$M$3+Reprovacoes_nota!I30*IRFA!$N$3)/Matriculas_atendidas!I30)*100,)))</f>
        <v>0</v>
      </c>
      <c r="J30" s="18">
        <f t="shared" si="0"/>
        <v>15.084586466165414</v>
      </c>
    </row>
    <row r="31" spans="1:10" x14ac:dyDescent="0.25">
      <c r="A31" s="5" t="s">
        <v>144</v>
      </c>
      <c r="B31" s="6" t="s">
        <v>236</v>
      </c>
      <c r="C31" s="20">
        <f xml:space="preserve"> IF(Matriculas_atendidas!C31=0,"-",IF(Matriculas_atendidas!C31="-","-",IF(Matriculas_atendidas!C31&gt;0,((Desistencias_trancamentos!C31*IRFA!$L$3+Reprovacoes_falta!C31*IRFA!$M$3+Reprovacoes_nota!C31*IRFA!$N$3)/Matriculas_atendidas!C31)*100,)))</f>
        <v>50</v>
      </c>
      <c r="D31" s="20">
        <f xml:space="preserve"> IF(Matriculas_atendidas!D31=0,"-",IF(Matriculas_atendidas!D31="-","-",IF(Matriculas_atendidas!D31&gt;0,((Desistencias_trancamentos!D31*IRFA!$L$3+Reprovacoes_falta!D31*IRFA!$M$3+Reprovacoes_nota!D31*IRFA!$N$3)/Matriculas_atendidas!D31)*100,)))</f>
        <v>0</v>
      </c>
      <c r="E31" s="20">
        <f xml:space="preserve"> IF(Matriculas_atendidas!E31=0,"-",IF(Matriculas_atendidas!E31="-","-",IF(Matriculas_atendidas!E31&gt;0,((Desistencias_trancamentos!E31*IRFA!$L$3+Reprovacoes_falta!E31*IRFA!$M$3+Reprovacoes_nota!E31*IRFA!$N$3)/Matriculas_atendidas!E31)*100,)))</f>
        <v>13.636363636363635</v>
      </c>
      <c r="F31" s="20">
        <f xml:space="preserve"> IF(Matriculas_atendidas!F31=0,"-",IF(Matriculas_atendidas!F31="-","-",IF(Matriculas_atendidas!F31&gt;0,((Desistencias_trancamentos!F31*IRFA!$L$3+Reprovacoes_falta!F31*IRFA!$M$3+Reprovacoes_nota!F31*IRFA!$N$3)/Matriculas_atendidas!F31)*100,)))</f>
        <v>31.818181818181817</v>
      </c>
      <c r="G31" s="20">
        <f xml:space="preserve"> IF(Matriculas_atendidas!G31=0,"-",IF(Matriculas_atendidas!G31="-","-",IF(Matriculas_atendidas!G31&gt;0,((Desistencias_trancamentos!G31*IRFA!$L$3+Reprovacoes_falta!G31*IRFA!$M$3+Reprovacoes_nota!G31*IRFA!$N$3)/Matriculas_atendidas!G31)*100,)))</f>
        <v>20</v>
      </c>
      <c r="H31" s="20">
        <f xml:space="preserve"> IF(Matriculas_atendidas!H31=0,"-",IF(Matriculas_atendidas!H31="-","-",IF(Matriculas_atendidas!H31&gt;0,((Desistencias_trancamentos!H31*IRFA!$L$3+Reprovacoes_falta!H31*IRFA!$M$3+Reprovacoes_nota!H31*IRFA!$N$3)/Matriculas_atendidas!H31)*100,)))</f>
        <v>24</v>
      </c>
      <c r="I31" s="20">
        <f xml:space="preserve"> IF(Matriculas_atendidas!I31=0,"-",IF(Matriculas_atendidas!I31="-","-",IF(Matriculas_atendidas!I31&gt;0,((Desistencias_trancamentos!I31*IRFA!$L$3+Reprovacoes_falta!I31*IRFA!$M$3+Reprovacoes_nota!I31*IRFA!$N$3)/Matriculas_atendidas!I31)*100,)))</f>
        <v>16.666666666666664</v>
      </c>
      <c r="J31" s="18">
        <f t="shared" si="0"/>
        <v>23.863636363636363</v>
      </c>
    </row>
    <row r="32" spans="1:10" x14ac:dyDescent="0.25">
      <c r="A32" s="5" t="s">
        <v>145</v>
      </c>
      <c r="B32" s="6" t="s">
        <v>237</v>
      </c>
      <c r="C32" s="20">
        <f xml:space="preserve"> IF(Matriculas_atendidas!C32=0,"-",IF(Matriculas_atendidas!C32="-","-",IF(Matriculas_atendidas!C32&gt;0,((Desistencias_trancamentos!C32*IRFA!$L$3+Reprovacoes_falta!C32*IRFA!$M$3+Reprovacoes_nota!C32*IRFA!$N$3)/Matriculas_atendidas!C32)*100,)))</f>
        <v>8.3333333333333321</v>
      </c>
      <c r="D32" s="20">
        <f xml:space="preserve"> IF(Matriculas_atendidas!D32=0,"-",IF(Matriculas_atendidas!D32="-","-",IF(Matriculas_atendidas!D32&gt;0,((Desistencias_trancamentos!D32*IRFA!$L$3+Reprovacoes_falta!D32*IRFA!$M$3+Reprovacoes_nota!D32*IRFA!$N$3)/Matriculas_atendidas!D32)*100,)))</f>
        <v>0</v>
      </c>
      <c r="E32" s="20">
        <f xml:space="preserve"> IF(Matriculas_atendidas!E32=0,"-",IF(Matriculas_atendidas!E32="-","-",IF(Matriculas_atendidas!E32&gt;0,((Desistencias_trancamentos!E32*IRFA!$L$3+Reprovacoes_falta!E32*IRFA!$M$3+Reprovacoes_nota!E32*IRFA!$N$3)/Matriculas_atendidas!E32)*100,)))</f>
        <v>6.25</v>
      </c>
      <c r="F32" s="20">
        <f xml:space="preserve"> IF(Matriculas_atendidas!F32=0,"-",IF(Matriculas_atendidas!F32="-","-",IF(Matriculas_atendidas!F32&gt;0,((Desistencias_trancamentos!F32*IRFA!$L$3+Reprovacoes_falta!F32*IRFA!$M$3+Reprovacoes_nota!F32*IRFA!$N$3)/Matriculas_atendidas!F32)*100,)))</f>
        <v>26.923076923076923</v>
      </c>
      <c r="G32" s="20">
        <f xml:space="preserve"> IF(Matriculas_atendidas!G32=0,"-",IF(Matriculas_atendidas!G32="-","-",IF(Matriculas_atendidas!G32&gt;0,((Desistencias_trancamentos!G32*IRFA!$L$3+Reprovacoes_falta!G32*IRFA!$M$3+Reprovacoes_nota!G32*IRFA!$N$3)/Matriculas_atendidas!G32)*100,)))</f>
        <v>4.1666666666666661</v>
      </c>
      <c r="H32" s="20">
        <f xml:space="preserve"> IF(Matriculas_atendidas!H32=0,"-",IF(Matriculas_atendidas!H32="-","-",IF(Matriculas_atendidas!H32&gt;0,((Desistencias_trancamentos!H32*IRFA!$L$3+Reprovacoes_falta!H32*IRFA!$M$3+Reprovacoes_nota!H32*IRFA!$N$3)/Matriculas_atendidas!H32)*100,)))</f>
        <v>25</v>
      </c>
      <c r="I32" s="20">
        <f xml:space="preserve"> IF(Matriculas_atendidas!I32=0,"-",IF(Matriculas_atendidas!I32="-","-",IF(Matriculas_atendidas!I32&gt;0,((Desistencias_trancamentos!I32*IRFA!$L$3+Reprovacoes_falta!I32*IRFA!$M$3+Reprovacoes_nota!I32*IRFA!$N$3)/Matriculas_atendidas!I32)*100,)))</f>
        <v>6.25</v>
      </c>
      <c r="J32" s="18">
        <f t="shared" si="0"/>
        <v>10.376602564102564</v>
      </c>
    </row>
    <row r="33" spans="1:10" x14ac:dyDescent="0.25">
      <c r="A33" s="5" t="s">
        <v>146</v>
      </c>
      <c r="B33" s="6" t="s">
        <v>238</v>
      </c>
      <c r="C33" s="20">
        <f xml:space="preserve"> IF(Matriculas_atendidas!C33=0,"-",IF(Matriculas_atendidas!C33="-","-",IF(Matriculas_atendidas!C33&gt;0,((Desistencias_trancamentos!C33*IRFA!$L$3+Reprovacoes_falta!C33*IRFA!$M$3+Reprovacoes_nota!C33*IRFA!$N$3)/Matriculas_atendidas!C33)*100,)))</f>
        <v>25</v>
      </c>
      <c r="D33" s="20">
        <f xml:space="preserve"> IF(Matriculas_atendidas!D33=0,"-",IF(Matriculas_atendidas!D33="-","-",IF(Matriculas_atendidas!D33&gt;0,((Desistencias_trancamentos!D33*IRFA!$L$3+Reprovacoes_falta!D33*IRFA!$M$3+Reprovacoes_nota!D33*IRFA!$N$3)/Matriculas_atendidas!D33)*100,)))</f>
        <v>30</v>
      </c>
      <c r="E33" s="20">
        <f xml:space="preserve"> IF(Matriculas_atendidas!E33=0,"-",IF(Matriculas_atendidas!E33="-","-",IF(Matriculas_atendidas!E33&gt;0,((Desistencias_trancamentos!E33*IRFA!$L$3+Reprovacoes_falta!E33*IRFA!$M$3+Reprovacoes_nota!E33*IRFA!$N$3)/Matriculas_atendidas!E33)*100,)))</f>
        <v>32.142857142857146</v>
      </c>
      <c r="F33" s="20">
        <f xml:space="preserve"> IF(Matriculas_atendidas!F33=0,"-",IF(Matriculas_atendidas!F33="-","-",IF(Matriculas_atendidas!F33&gt;0,((Desistencias_trancamentos!F33*IRFA!$L$3+Reprovacoes_falta!F33*IRFA!$M$3+Reprovacoes_nota!F33*IRFA!$N$3)/Matriculas_atendidas!F33)*100,)))</f>
        <v>11.111111111111111</v>
      </c>
      <c r="G33" s="20">
        <f xml:space="preserve"> IF(Matriculas_atendidas!G33=0,"-",IF(Matriculas_atendidas!G33="-","-",IF(Matriculas_atendidas!G33&gt;0,((Desistencias_trancamentos!G33*IRFA!$L$3+Reprovacoes_falta!G33*IRFA!$M$3+Reprovacoes_nota!G33*IRFA!$N$3)/Matriculas_atendidas!G33)*100,)))</f>
        <v>22.727272727272727</v>
      </c>
      <c r="H33" s="20">
        <f xml:space="preserve"> IF(Matriculas_atendidas!H33=0,"-",IF(Matriculas_atendidas!H33="-","-",IF(Matriculas_atendidas!H33&gt;0,((Desistencias_trancamentos!H33*IRFA!$L$3+Reprovacoes_falta!H33*IRFA!$M$3+Reprovacoes_nota!H33*IRFA!$N$3)/Matriculas_atendidas!H33)*100,)))</f>
        <v>4.5454545454545459</v>
      </c>
      <c r="I33" s="20">
        <f xml:space="preserve"> IF(Matriculas_atendidas!I33=0,"-",IF(Matriculas_atendidas!I33="-","-",IF(Matriculas_atendidas!I33&gt;0,((Desistencias_trancamentos!I33*IRFA!$L$3+Reprovacoes_falta!I33*IRFA!$M$3+Reprovacoes_nota!I33*IRFA!$N$3)/Matriculas_atendidas!I33)*100,)))</f>
        <v>31.578947368421051</v>
      </c>
      <c r="J33" s="18">
        <f t="shared" si="0"/>
        <v>24.563492063492063</v>
      </c>
    </row>
    <row r="34" spans="1:10" x14ac:dyDescent="0.25">
      <c r="A34" s="5" t="s">
        <v>147</v>
      </c>
      <c r="B34" s="6" t="s">
        <v>202</v>
      </c>
      <c r="C34" s="20">
        <f xml:space="preserve"> IF(Matriculas_atendidas!C34=0,"-",IF(Matriculas_atendidas!C34="-","-",IF(Matriculas_atendidas!C34&gt;0,((Desistencias_trancamentos!C34*IRFA!$L$3+Reprovacoes_falta!C34*IRFA!$M$3+Reprovacoes_nota!C34*IRFA!$N$3)/Matriculas_atendidas!C34)*100,)))</f>
        <v>0</v>
      </c>
      <c r="D34" s="20">
        <f xml:space="preserve"> IF(Matriculas_atendidas!D34=0,"-",IF(Matriculas_atendidas!D34="-","-",IF(Matriculas_atendidas!D34&gt;0,((Desistencias_trancamentos!D34*IRFA!$L$3+Reprovacoes_falta!D34*IRFA!$M$3+Reprovacoes_nota!D34*IRFA!$N$3)/Matriculas_atendidas!D34)*100,)))</f>
        <v>0</v>
      </c>
      <c r="E34" s="20">
        <f xml:space="preserve"> IF(Matriculas_atendidas!E34=0,"-",IF(Matriculas_atendidas!E34="-","-",IF(Matriculas_atendidas!E34&gt;0,((Desistencias_trancamentos!E34*IRFA!$L$3+Reprovacoes_falta!E34*IRFA!$M$3+Reprovacoes_nota!E34*IRFA!$N$3)/Matriculas_atendidas!E34)*100,)))</f>
        <v>0</v>
      </c>
      <c r="F34" s="20">
        <f xml:space="preserve"> IF(Matriculas_atendidas!F34=0,"-",IF(Matriculas_atendidas!F34="-","-",IF(Matriculas_atendidas!F34&gt;0,((Desistencias_trancamentos!F34*IRFA!$L$3+Reprovacoes_falta!F34*IRFA!$M$3+Reprovacoes_nota!F34*IRFA!$N$3)/Matriculas_atendidas!F34)*100,)))</f>
        <v>0</v>
      </c>
      <c r="G34" s="20">
        <f xml:space="preserve"> IF(Matriculas_atendidas!G34=0,"-",IF(Matriculas_atendidas!G34="-","-",IF(Matriculas_atendidas!G34&gt;0,((Desistencias_trancamentos!G34*IRFA!$L$3+Reprovacoes_falta!G34*IRFA!$M$3+Reprovacoes_nota!G34*IRFA!$N$3)/Matriculas_atendidas!G34)*100,)))</f>
        <v>0</v>
      </c>
      <c r="H34" s="20">
        <f xml:space="preserve"> IF(Matriculas_atendidas!H34=0,"-",IF(Matriculas_atendidas!H34="-","-",IF(Matriculas_atendidas!H34&gt;0,((Desistencias_trancamentos!H34*IRFA!$L$3+Reprovacoes_falta!H34*IRFA!$M$3+Reprovacoes_nota!H34*IRFA!$N$3)/Matriculas_atendidas!H34)*100,)))</f>
        <v>5.8823529411764701</v>
      </c>
      <c r="I34" s="20" t="str">
        <f xml:space="preserve"> IF(Matriculas_atendidas!I34=0,"-",IF(Matriculas_atendidas!I34="-","-",IF(Matriculas_atendidas!I34&gt;0,((Desistencias_trancamentos!I34*IRFA!$L$3+Reprovacoes_falta!I34*IRFA!$M$3+Reprovacoes_nota!I34*IRFA!$N$3)/Matriculas_atendidas!I34)*100,)))</f>
        <v>-</v>
      </c>
      <c r="J34" s="18">
        <f t="shared" si="0"/>
        <v>0</v>
      </c>
    </row>
    <row r="35" spans="1:10" x14ac:dyDescent="0.25">
      <c r="A35" s="5" t="s">
        <v>148</v>
      </c>
      <c r="B35" s="6" t="s">
        <v>203</v>
      </c>
      <c r="C35" s="20">
        <f xml:space="preserve"> IF(Matriculas_atendidas!C35=0,"-",IF(Matriculas_atendidas!C35="-","-",IF(Matriculas_atendidas!C35&gt;0,((Desistencias_trancamentos!C35*IRFA!$L$3+Reprovacoes_falta!C35*IRFA!$M$3+Reprovacoes_nota!C35*IRFA!$N$3)/Matriculas_atendidas!C35)*100,)))</f>
        <v>10</v>
      </c>
      <c r="D35" s="20">
        <f xml:space="preserve"> IF(Matriculas_atendidas!D35=0,"-",IF(Matriculas_atendidas!D35="-","-",IF(Matriculas_atendidas!D35&gt;0,((Desistencias_trancamentos!D35*IRFA!$L$3+Reprovacoes_falta!D35*IRFA!$M$3+Reprovacoes_nota!D35*IRFA!$N$3)/Matriculas_atendidas!D35)*100,)))</f>
        <v>20.833333333333336</v>
      </c>
      <c r="E35" s="20">
        <f xml:space="preserve"> IF(Matriculas_atendidas!E35=0,"-",IF(Matriculas_atendidas!E35="-","-",IF(Matriculas_atendidas!E35&gt;0,((Desistencias_trancamentos!E35*IRFA!$L$3+Reprovacoes_falta!E35*IRFA!$M$3+Reprovacoes_nota!E35*IRFA!$N$3)/Matriculas_atendidas!E35)*100,)))</f>
        <v>62.5</v>
      </c>
      <c r="F35" s="20">
        <f xml:space="preserve"> IF(Matriculas_atendidas!F35=0,"-",IF(Matriculas_atendidas!F35="-","-",IF(Matriculas_atendidas!F35&gt;0,((Desistencias_trancamentos!F35*IRFA!$L$3+Reprovacoes_falta!F35*IRFA!$M$3+Reprovacoes_nota!F35*IRFA!$N$3)/Matriculas_atendidas!F35)*100,)))</f>
        <v>35.714285714285715</v>
      </c>
      <c r="G35" s="20">
        <f xml:space="preserve"> IF(Matriculas_atendidas!G35=0,"-",IF(Matriculas_atendidas!G35="-","-",IF(Matriculas_atendidas!G35&gt;0,((Desistencias_trancamentos!G35*IRFA!$L$3+Reprovacoes_falta!G35*IRFA!$M$3+Reprovacoes_nota!G35*IRFA!$N$3)/Matriculas_atendidas!G35)*100,)))</f>
        <v>29.166666666666668</v>
      </c>
      <c r="H35" s="20">
        <f xml:space="preserve"> IF(Matriculas_atendidas!H35=0,"-",IF(Matriculas_atendidas!H35="-","-",IF(Matriculas_atendidas!H35&gt;0,((Desistencias_trancamentos!H35*IRFA!$L$3+Reprovacoes_falta!H35*IRFA!$M$3+Reprovacoes_nota!H35*IRFA!$N$3)/Matriculas_atendidas!H35)*100,)))</f>
        <v>10</v>
      </c>
      <c r="I35" s="20" t="str">
        <f xml:space="preserve"> IF(Matriculas_atendidas!I35=0,"-",IF(Matriculas_atendidas!I35="-","-",IF(Matriculas_atendidas!I35&gt;0,((Desistencias_trancamentos!I35*IRFA!$L$3+Reprovacoes_falta!I35*IRFA!$M$3+Reprovacoes_nota!I35*IRFA!$N$3)/Matriculas_atendidas!I35)*100,)))</f>
        <v>-</v>
      </c>
      <c r="J35" s="18">
        <f t="shared" si="0"/>
        <v>32.261904761904766</v>
      </c>
    </row>
    <row r="36" spans="1:10" x14ac:dyDescent="0.25">
      <c r="A36" s="5" t="s">
        <v>149</v>
      </c>
      <c r="B36" s="6" t="s">
        <v>204</v>
      </c>
      <c r="C36" s="20">
        <f xml:space="preserve"> IF(Matriculas_atendidas!C36=0,"-",IF(Matriculas_atendidas!C36="-","-",IF(Matriculas_atendidas!C36&gt;0,((Desistencias_trancamentos!C36*IRFA!$L$3+Reprovacoes_falta!C36*IRFA!$M$3+Reprovacoes_nota!C36*IRFA!$N$3)/Matriculas_atendidas!C36)*100,)))</f>
        <v>0</v>
      </c>
      <c r="D36" s="20">
        <f xml:space="preserve"> IF(Matriculas_atendidas!D36=0,"-",IF(Matriculas_atendidas!D36="-","-",IF(Matriculas_atendidas!D36&gt;0,((Desistencias_trancamentos!D36*IRFA!$L$3+Reprovacoes_falta!D36*IRFA!$M$3+Reprovacoes_nota!D36*IRFA!$N$3)/Matriculas_atendidas!D36)*100,)))</f>
        <v>0</v>
      </c>
      <c r="E36" s="20">
        <f xml:space="preserve"> IF(Matriculas_atendidas!E36=0,"-",IF(Matriculas_atendidas!E36="-","-",IF(Matriculas_atendidas!E36&gt;0,((Desistencias_trancamentos!E36*IRFA!$L$3+Reprovacoes_falta!E36*IRFA!$M$3+Reprovacoes_nota!E36*IRFA!$N$3)/Matriculas_atendidas!E36)*100,)))</f>
        <v>0</v>
      </c>
      <c r="F36" s="20">
        <f xml:space="preserve"> IF(Matriculas_atendidas!F36=0,"-",IF(Matriculas_atendidas!F36="-","-",IF(Matriculas_atendidas!F36&gt;0,((Desistencias_trancamentos!F36*IRFA!$L$3+Reprovacoes_falta!F36*IRFA!$M$3+Reprovacoes_nota!F36*IRFA!$N$3)/Matriculas_atendidas!F36)*100,)))</f>
        <v>12.5</v>
      </c>
      <c r="G36" s="20">
        <f xml:space="preserve"> IF(Matriculas_atendidas!G36=0,"-",IF(Matriculas_atendidas!G36="-","-",IF(Matriculas_atendidas!G36&gt;0,((Desistencias_trancamentos!G36*IRFA!$L$3+Reprovacoes_falta!G36*IRFA!$M$3+Reprovacoes_nota!G36*IRFA!$N$3)/Matriculas_atendidas!G36)*100,)))</f>
        <v>50</v>
      </c>
      <c r="H36" s="20">
        <f xml:space="preserve"> IF(Matriculas_atendidas!H36=0,"-",IF(Matriculas_atendidas!H36="-","-",IF(Matriculas_atendidas!H36&gt;0,((Desistencias_trancamentos!H36*IRFA!$L$3+Reprovacoes_falta!H36*IRFA!$M$3+Reprovacoes_nota!H36*IRFA!$N$3)/Matriculas_atendidas!H36)*100,)))</f>
        <v>27.777777777777779</v>
      </c>
      <c r="I36" s="20">
        <f xml:space="preserve"> IF(Matriculas_atendidas!I36=0,"-",IF(Matriculas_atendidas!I36="-","-",IF(Matriculas_atendidas!I36&gt;0,((Desistencias_trancamentos!I36*IRFA!$L$3+Reprovacoes_falta!I36*IRFA!$M$3+Reprovacoes_nota!I36*IRFA!$N$3)/Matriculas_atendidas!I36)*100,)))</f>
        <v>18.75</v>
      </c>
      <c r="J36" s="18">
        <f t="shared" si="0"/>
        <v>3.125</v>
      </c>
    </row>
    <row r="37" spans="1:10" x14ac:dyDescent="0.25">
      <c r="A37" s="5" t="s">
        <v>150</v>
      </c>
      <c r="B37" s="6" t="s">
        <v>239</v>
      </c>
      <c r="C37" s="20">
        <f xml:space="preserve"> IF(Matriculas_atendidas!C37=0,"-",IF(Matriculas_atendidas!C37="-","-",IF(Matriculas_atendidas!C37&gt;0,((Desistencias_trancamentos!C37*IRFA!$L$3+Reprovacoes_falta!C37*IRFA!$M$3+Reprovacoes_nota!C37*IRFA!$N$3)/Matriculas_atendidas!C37)*100,)))</f>
        <v>0</v>
      </c>
      <c r="D37" s="20">
        <f xml:space="preserve"> IF(Matriculas_atendidas!D37=0,"-",IF(Matriculas_atendidas!D37="-","-",IF(Matriculas_atendidas!D37&gt;0,((Desistencias_trancamentos!D37*IRFA!$L$3+Reprovacoes_falta!D37*IRFA!$M$3+Reprovacoes_nota!D37*IRFA!$N$3)/Matriculas_atendidas!D37)*100,)))</f>
        <v>0</v>
      </c>
      <c r="E37" s="20">
        <f xml:space="preserve"> IF(Matriculas_atendidas!E37=0,"-",IF(Matriculas_atendidas!E37="-","-",IF(Matriculas_atendidas!E37&gt;0,((Desistencias_trancamentos!E37*IRFA!$L$3+Reprovacoes_falta!E37*IRFA!$M$3+Reprovacoes_nota!E37*IRFA!$N$3)/Matriculas_atendidas!E37)*100,)))</f>
        <v>0</v>
      </c>
      <c r="F37" s="20">
        <f xml:space="preserve"> IF(Matriculas_atendidas!F37=0,"-",IF(Matriculas_atendidas!F37="-","-",IF(Matriculas_atendidas!F37&gt;0,((Desistencias_trancamentos!F37*IRFA!$L$3+Reprovacoes_falta!F37*IRFA!$M$3+Reprovacoes_nota!F37*IRFA!$N$3)/Matriculas_atendidas!F37)*100,)))</f>
        <v>5</v>
      </c>
      <c r="G37" s="20">
        <f xml:space="preserve"> IF(Matriculas_atendidas!G37=0,"-",IF(Matriculas_atendidas!G37="-","-",IF(Matriculas_atendidas!G37&gt;0,((Desistencias_trancamentos!G37*IRFA!$L$3+Reprovacoes_falta!G37*IRFA!$M$3+Reprovacoes_nota!G37*IRFA!$N$3)/Matriculas_atendidas!G37)*100,)))</f>
        <v>0</v>
      </c>
      <c r="H37" s="20">
        <f xml:space="preserve"> IF(Matriculas_atendidas!H37=0,"-",IF(Matriculas_atendidas!H37="-","-",IF(Matriculas_atendidas!H37&gt;0,((Desistencias_trancamentos!H37*IRFA!$L$3+Reprovacoes_falta!H37*IRFA!$M$3+Reprovacoes_nota!H37*IRFA!$N$3)/Matriculas_atendidas!H37)*100,)))</f>
        <v>0</v>
      </c>
      <c r="I37" s="20">
        <f xml:space="preserve"> IF(Matriculas_atendidas!I37=0,"-",IF(Matriculas_atendidas!I37="-","-",IF(Matriculas_atendidas!I37&gt;0,((Desistencias_trancamentos!I37*IRFA!$L$3+Reprovacoes_falta!I37*IRFA!$M$3+Reprovacoes_nota!I37*IRFA!$N$3)/Matriculas_atendidas!I37)*100,)))</f>
        <v>11.538461538461538</v>
      </c>
      <c r="J37" s="18">
        <f t="shared" si="0"/>
        <v>1.25</v>
      </c>
    </row>
    <row r="38" spans="1:10" x14ac:dyDescent="0.25">
      <c r="A38" s="5" t="s">
        <v>151</v>
      </c>
      <c r="B38" s="6" t="s">
        <v>240</v>
      </c>
      <c r="C38" s="20">
        <f xml:space="preserve"> IF(Matriculas_atendidas!C38=0,"-",IF(Matriculas_atendidas!C38="-","-",IF(Matriculas_atendidas!C38&gt;0,((Desistencias_trancamentos!C38*IRFA!$L$3+Reprovacoes_falta!C38*IRFA!$M$3+Reprovacoes_nota!C38*IRFA!$N$3)/Matriculas_atendidas!C38)*100,)))</f>
        <v>25</v>
      </c>
      <c r="D38" s="20">
        <f xml:space="preserve"> IF(Matriculas_atendidas!D38=0,"-",IF(Matriculas_atendidas!D38="-","-",IF(Matriculas_atendidas!D38&gt;0,((Desistencias_trancamentos!D38*IRFA!$L$3+Reprovacoes_falta!D38*IRFA!$M$3+Reprovacoes_nota!D38*IRFA!$N$3)/Matriculas_atendidas!D38)*100,)))</f>
        <v>0</v>
      </c>
      <c r="E38" s="20">
        <f xml:space="preserve"> IF(Matriculas_atendidas!E38=0,"-",IF(Matriculas_atendidas!E38="-","-",IF(Matriculas_atendidas!E38&gt;0,((Desistencias_trancamentos!E38*IRFA!$L$3+Reprovacoes_falta!E38*IRFA!$M$3+Reprovacoes_nota!E38*IRFA!$N$3)/Matriculas_atendidas!E38)*100,)))</f>
        <v>16.666666666666664</v>
      </c>
      <c r="F38" s="20">
        <f xml:space="preserve"> IF(Matriculas_atendidas!F38=0,"-",IF(Matriculas_atendidas!F38="-","-",IF(Matriculas_atendidas!F38&gt;0,((Desistencias_trancamentos!F38*IRFA!$L$3+Reprovacoes_falta!F38*IRFA!$M$3+Reprovacoes_nota!F38*IRFA!$N$3)/Matriculas_atendidas!F38)*100,)))</f>
        <v>21.428571428571427</v>
      </c>
      <c r="G38" s="20">
        <f xml:space="preserve"> IF(Matriculas_atendidas!G38=0,"-",IF(Matriculas_atendidas!G38="-","-",IF(Matriculas_atendidas!G38&gt;0,((Desistencias_trancamentos!G38*IRFA!$L$3+Reprovacoes_falta!G38*IRFA!$M$3+Reprovacoes_nota!G38*IRFA!$N$3)/Matriculas_atendidas!G38)*100,)))</f>
        <v>25</v>
      </c>
      <c r="H38" s="20">
        <f xml:space="preserve"> IF(Matriculas_atendidas!H38=0,"-",IF(Matriculas_atendidas!H38="-","-",IF(Matriculas_atendidas!H38&gt;0,((Desistencias_trancamentos!H38*IRFA!$L$3+Reprovacoes_falta!H38*IRFA!$M$3+Reprovacoes_nota!H38*IRFA!$N$3)/Matriculas_atendidas!H38)*100,)))</f>
        <v>0</v>
      </c>
      <c r="I38" s="20">
        <f xml:space="preserve"> IF(Matriculas_atendidas!I38=0,"-",IF(Matriculas_atendidas!I38="-","-",IF(Matriculas_atendidas!I38&gt;0,((Desistencias_trancamentos!I38*IRFA!$L$3+Reprovacoes_falta!I38*IRFA!$M$3+Reprovacoes_nota!I38*IRFA!$N$3)/Matriculas_atendidas!I38)*100,)))</f>
        <v>3.125</v>
      </c>
      <c r="J38" s="18">
        <f t="shared" si="0"/>
        <v>15.773809523809522</v>
      </c>
    </row>
    <row r="39" spans="1:10" x14ac:dyDescent="0.25">
      <c r="A39" s="5" t="s">
        <v>152</v>
      </c>
      <c r="B39" s="6" t="s">
        <v>205</v>
      </c>
      <c r="C39" s="20">
        <f xml:space="preserve"> IF(Matriculas_atendidas!C39=0,"-",IF(Matriculas_atendidas!C39="-","-",IF(Matriculas_atendidas!C39&gt;0,((Desistencias_trancamentos!C39*IRFA!$L$3+Reprovacoes_falta!C39*IRFA!$M$3+Reprovacoes_nota!C39*IRFA!$N$3)/Matriculas_atendidas!C39)*100,)))</f>
        <v>0</v>
      </c>
      <c r="D39" s="20">
        <f xml:space="preserve"> IF(Matriculas_atendidas!D39=0,"-",IF(Matriculas_atendidas!D39="-","-",IF(Matriculas_atendidas!D39&gt;0,((Desistencias_trancamentos!D39*IRFA!$L$3+Reprovacoes_falta!D39*IRFA!$M$3+Reprovacoes_nota!D39*IRFA!$N$3)/Matriculas_atendidas!D39)*100,)))</f>
        <v>25</v>
      </c>
      <c r="E39" s="20">
        <f xml:space="preserve"> IF(Matriculas_atendidas!E39=0,"-",IF(Matriculas_atendidas!E39="-","-",IF(Matriculas_atendidas!E39&gt;0,((Desistencias_trancamentos!E39*IRFA!$L$3+Reprovacoes_falta!E39*IRFA!$M$3+Reprovacoes_nota!E39*IRFA!$N$3)/Matriculas_atendidas!E39)*100,)))</f>
        <v>8.3333333333333321</v>
      </c>
      <c r="F39" s="20">
        <f xml:space="preserve"> IF(Matriculas_atendidas!F39=0,"-",IF(Matriculas_atendidas!F39="-","-",IF(Matriculas_atendidas!F39&gt;0,((Desistencias_trancamentos!F39*IRFA!$L$3+Reprovacoes_falta!F39*IRFA!$M$3+Reprovacoes_nota!F39*IRFA!$N$3)/Matriculas_atendidas!F39)*100,)))</f>
        <v>0</v>
      </c>
      <c r="G39" s="20">
        <f xml:space="preserve"> IF(Matriculas_atendidas!G39=0,"-",IF(Matriculas_atendidas!G39="-","-",IF(Matriculas_atendidas!G39&gt;0,((Desistencias_trancamentos!G39*IRFA!$L$3+Reprovacoes_falta!G39*IRFA!$M$3+Reprovacoes_nota!G39*IRFA!$N$3)/Matriculas_atendidas!G39)*100,)))</f>
        <v>0</v>
      </c>
      <c r="H39" s="20">
        <f xml:space="preserve"> IF(Matriculas_atendidas!H39=0,"-",IF(Matriculas_atendidas!H39="-","-",IF(Matriculas_atendidas!H39&gt;0,((Desistencias_trancamentos!H39*IRFA!$L$3+Reprovacoes_falta!H39*IRFA!$M$3+Reprovacoes_nota!H39*IRFA!$N$3)/Matriculas_atendidas!H39)*100,)))</f>
        <v>0</v>
      </c>
      <c r="I39" s="20">
        <f xml:space="preserve"> IF(Matriculas_atendidas!I39=0,"-",IF(Matriculas_atendidas!I39="-","-",IF(Matriculas_atendidas!I39&gt;0,((Desistencias_trancamentos!I39*IRFA!$L$3+Reprovacoes_falta!I39*IRFA!$M$3+Reprovacoes_nota!I39*IRFA!$N$3)/Matriculas_atendidas!I39)*100,)))</f>
        <v>9.0909090909090917</v>
      </c>
      <c r="J39" s="18">
        <f t="shared" si="0"/>
        <v>8.3333333333333321</v>
      </c>
    </row>
    <row r="40" spans="1:10" x14ac:dyDescent="0.25">
      <c r="A40" s="5" t="s">
        <v>153</v>
      </c>
      <c r="B40" s="6" t="s">
        <v>241</v>
      </c>
      <c r="C40" s="20">
        <f xml:space="preserve"> IF(Matriculas_atendidas!C40=0,"-",IF(Matriculas_atendidas!C40="-","-",IF(Matriculas_atendidas!C40&gt;0,((Desistencias_trancamentos!C40*IRFA!$L$3+Reprovacoes_falta!C40*IRFA!$M$3+Reprovacoes_nota!C40*IRFA!$N$3)/Matriculas_atendidas!C40)*100,)))</f>
        <v>60</v>
      </c>
      <c r="D40" s="20">
        <f xml:space="preserve"> IF(Matriculas_atendidas!D40=0,"-",IF(Matriculas_atendidas!D40="-","-",IF(Matriculas_atendidas!D40&gt;0,((Desistencias_trancamentos!D40*IRFA!$L$3+Reprovacoes_falta!D40*IRFA!$M$3+Reprovacoes_nota!D40*IRFA!$N$3)/Matriculas_atendidas!D40)*100,)))</f>
        <v>25</v>
      </c>
      <c r="E40" s="20">
        <f xml:space="preserve"> IF(Matriculas_atendidas!E40=0,"-",IF(Matriculas_atendidas!E40="-","-",IF(Matriculas_atendidas!E40&gt;0,((Desistencias_trancamentos!E40*IRFA!$L$3+Reprovacoes_falta!E40*IRFA!$M$3+Reprovacoes_nota!E40*IRFA!$N$3)/Matriculas_atendidas!E40)*100,)))</f>
        <v>27.27272727272727</v>
      </c>
      <c r="F40" s="20">
        <f xml:space="preserve"> IF(Matriculas_atendidas!F40=0,"-",IF(Matriculas_atendidas!F40="-","-",IF(Matriculas_atendidas!F40&gt;0,((Desistencias_trancamentos!F40*IRFA!$L$3+Reprovacoes_falta!F40*IRFA!$M$3+Reprovacoes_nota!F40*IRFA!$N$3)/Matriculas_atendidas!F40)*100,)))</f>
        <v>41.666666666666671</v>
      </c>
      <c r="G40" s="20">
        <f xml:space="preserve"> IF(Matriculas_atendidas!G40=0,"-",IF(Matriculas_atendidas!G40="-","-",IF(Matriculas_atendidas!G40&gt;0,((Desistencias_trancamentos!G40*IRFA!$L$3+Reprovacoes_falta!G40*IRFA!$M$3+Reprovacoes_nota!G40*IRFA!$N$3)/Matriculas_atendidas!G40)*100,)))</f>
        <v>0</v>
      </c>
      <c r="H40" s="20">
        <f xml:space="preserve"> IF(Matriculas_atendidas!H40=0,"-",IF(Matriculas_atendidas!H40="-","-",IF(Matriculas_atendidas!H40&gt;0,((Desistencias_trancamentos!H40*IRFA!$L$3+Reprovacoes_falta!H40*IRFA!$M$3+Reprovacoes_nota!H40*IRFA!$N$3)/Matriculas_atendidas!H40)*100,)))</f>
        <v>13.636363636363635</v>
      </c>
      <c r="I40" s="20">
        <f xml:space="preserve"> IF(Matriculas_atendidas!I40=0,"-",IF(Matriculas_atendidas!I40="-","-",IF(Matriculas_atendidas!I40&gt;0,((Desistencias_trancamentos!I40*IRFA!$L$3+Reprovacoes_falta!I40*IRFA!$M$3+Reprovacoes_nota!I40*IRFA!$N$3)/Matriculas_atendidas!I40)*100,)))</f>
        <v>10.869565217391305</v>
      </c>
      <c r="J40" s="18">
        <f t="shared" si="0"/>
        <v>38.484848484848484</v>
      </c>
    </row>
    <row r="41" spans="1:10" x14ac:dyDescent="0.25">
      <c r="A41" s="5" t="s">
        <v>154</v>
      </c>
      <c r="B41" s="6" t="s">
        <v>242</v>
      </c>
      <c r="C41" s="20">
        <f xml:space="preserve"> IF(Matriculas_atendidas!C41=0,"-",IF(Matriculas_atendidas!C41="-","-",IF(Matriculas_atendidas!C41&gt;0,((Desistencias_trancamentos!C41*IRFA!$L$3+Reprovacoes_falta!C41*IRFA!$M$3+Reprovacoes_nota!C41*IRFA!$N$3)/Matriculas_atendidas!C41)*100,)))</f>
        <v>100</v>
      </c>
      <c r="D41" s="20">
        <f xml:space="preserve"> IF(Matriculas_atendidas!D41=0,"-",IF(Matriculas_atendidas!D41="-","-",IF(Matriculas_atendidas!D41&gt;0,((Desistencias_trancamentos!D41*IRFA!$L$3+Reprovacoes_falta!D41*IRFA!$M$3+Reprovacoes_nota!D41*IRFA!$N$3)/Matriculas_atendidas!D41)*100,)))</f>
        <v>14.814814814814813</v>
      </c>
      <c r="E41" s="20">
        <f xml:space="preserve"> IF(Matriculas_atendidas!E41=0,"-",IF(Matriculas_atendidas!E41="-","-",IF(Matriculas_atendidas!E41&gt;0,((Desistencias_trancamentos!E41*IRFA!$L$3+Reprovacoes_falta!E41*IRFA!$M$3+Reprovacoes_nota!E41*IRFA!$N$3)/Matriculas_atendidas!E41)*100,)))</f>
        <v>55.357142857142861</v>
      </c>
      <c r="F41" s="20">
        <f xml:space="preserve"> IF(Matriculas_atendidas!F41=0,"-",IF(Matriculas_atendidas!F41="-","-",IF(Matriculas_atendidas!F41&gt;0,((Desistencias_trancamentos!F41*IRFA!$L$3+Reprovacoes_falta!F41*IRFA!$M$3+Reprovacoes_nota!F41*IRFA!$N$3)/Matriculas_atendidas!F41)*100,)))</f>
        <v>67.741935483870961</v>
      </c>
      <c r="G41" s="20">
        <f xml:space="preserve"> IF(Matriculas_atendidas!G41=0,"-",IF(Matriculas_atendidas!G41="-","-",IF(Matriculas_atendidas!G41&gt;0,((Desistencias_trancamentos!G41*IRFA!$L$3+Reprovacoes_falta!G41*IRFA!$M$3+Reprovacoes_nota!G41*IRFA!$N$3)/Matriculas_atendidas!G41)*100,)))</f>
        <v>68.055555555555557</v>
      </c>
      <c r="H41" s="20" t="str">
        <f xml:space="preserve"> IF(Matriculas_atendidas!H41=0,"-",IF(Matriculas_atendidas!H41="-","-",IF(Matriculas_atendidas!H41&gt;0,((Desistencias_trancamentos!H41*IRFA!$L$3+Reprovacoes_falta!H41*IRFA!$M$3+Reprovacoes_nota!H41*IRFA!$N$3)/Matriculas_atendidas!H41)*100,)))</f>
        <v>-</v>
      </c>
      <c r="I41" s="20" t="str">
        <f xml:space="preserve"> IF(Matriculas_atendidas!I41=0,"-",IF(Matriculas_atendidas!I41="-","-",IF(Matriculas_atendidas!I41&gt;0,((Desistencias_trancamentos!I41*IRFA!$L$3+Reprovacoes_falta!I41*IRFA!$M$3+Reprovacoes_nota!I41*IRFA!$N$3)/Matriculas_atendidas!I41)*100,)))</f>
        <v>-</v>
      </c>
      <c r="J41" s="18">
        <f t="shared" si="0"/>
        <v>59.478473288957161</v>
      </c>
    </row>
    <row r="42" spans="1:10" x14ac:dyDescent="0.25">
      <c r="A42" s="5" t="s">
        <v>155</v>
      </c>
      <c r="B42" s="6" t="s">
        <v>243</v>
      </c>
      <c r="C42" s="20">
        <f xml:space="preserve"> IF(Matriculas_atendidas!C42=0,"-",IF(Matriculas_atendidas!C42="-","-",IF(Matriculas_atendidas!C42&gt;0,((Desistencias_trancamentos!C42*IRFA!$L$3+Reprovacoes_falta!C42*IRFA!$M$3+Reprovacoes_nota!C42*IRFA!$N$3)/Matriculas_atendidas!C42)*100,)))</f>
        <v>25</v>
      </c>
      <c r="D42" s="20">
        <f xml:space="preserve"> IF(Matriculas_atendidas!D42=0,"-",IF(Matriculas_atendidas!D42="-","-",IF(Matriculas_atendidas!D42&gt;0,((Desistencias_trancamentos!D42*IRFA!$L$3+Reprovacoes_falta!D42*IRFA!$M$3+Reprovacoes_nota!D42*IRFA!$N$3)/Matriculas_atendidas!D42)*100,)))</f>
        <v>9.0909090909090917</v>
      </c>
      <c r="E42" s="20">
        <f xml:space="preserve"> IF(Matriculas_atendidas!E42=0,"-",IF(Matriculas_atendidas!E42="-","-",IF(Matriculas_atendidas!E42&gt;0,((Desistencias_trancamentos!E42*IRFA!$L$3+Reprovacoes_falta!E42*IRFA!$M$3+Reprovacoes_nota!E42*IRFA!$N$3)/Matriculas_atendidas!E42)*100,)))</f>
        <v>21.428571428571427</v>
      </c>
      <c r="F42" s="20">
        <f xml:space="preserve"> IF(Matriculas_atendidas!F42=0,"-",IF(Matriculas_atendidas!F42="-","-",IF(Matriculas_atendidas!F42&gt;0,((Desistencias_trancamentos!F42*IRFA!$L$3+Reprovacoes_falta!F42*IRFA!$M$3+Reprovacoes_nota!F42*IRFA!$N$3)/Matriculas_atendidas!F42)*100,)))</f>
        <v>28.947368421052634</v>
      </c>
      <c r="G42" s="20">
        <f xml:space="preserve"> IF(Matriculas_atendidas!G42=0,"-",IF(Matriculas_atendidas!G42="-","-",IF(Matriculas_atendidas!G42&gt;0,((Desistencias_trancamentos!G42*IRFA!$L$3+Reprovacoes_falta!G42*IRFA!$M$3+Reprovacoes_nota!G42*IRFA!$N$3)/Matriculas_atendidas!G42)*100,)))</f>
        <v>5.5555555555555554</v>
      </c>
      <c r="H42" s="20">
        <f xml:space="preserve"> IF(Matriculas_atendidas!H42=0,"-",IF(Matriculas_atendidas!H42="-","-",IF(Matriculas_atendidas!H42&gt;0,((Desistencias_trancamentos!H42*IRFA!$L$3+Reprovacoes_falta!H42*IRFA!$M$3+Reprovacoes_nota!H42*IRFA!$N$3)/Matriculas_atendidas!H42)*100,)))</f>
        <v>58.333333333333336</v>
      </c>
      <c r="I42" s="20" t="str">
        <f xml:space="preserve"> IF(Matriculas_atendidas!I42=0,"-",IF(Matriculas_atendidas!I42="-","-",IF(Matriculas_atendidas!I42&gt;0,((Desistencias_trancamentos!I42*IRFA!$L$3+Reprovacoes_falta!I42*IRFA!$M$3+Reprovacoes_nota!I42*IRFA!$N$3)/Matriculas_atendidas!I42)*100,)))</f>
        <v>-</v>
      </c>
      <c r="J42" s="18">
        <f t="shared" si="0"/>
        <v>21.116712235133289</v>
      </c>
    </row>
    <row r="43" spans="1:10" x14ac:dyDescent="0.25">
      <c r="A43" s="5" t="s">
        <v>156</v>
      </c>
      <c r="B43" s="6" t="s">
        <v>244</v>
      </c>
      <c r="C43" s="20">
        <f xml:space="preserve"> IF(Matriculas_atendidas!C43=0,"-",IF(Matriculas_atendidas!C43="-","-",IF(Matriculas_atendidas!C43&gt;0,((Desistencias_trancamentos!C43*IRFA!$L$3+Reprovacoes_falta!C43*IRFA!$M$3+Reprovacoes_nota!C43*IRFA!$N$3)/Matriculas_atendidas!C43)*100,)))</f>
        <v>25</v>
      </c>
      <c r="D43" s="20">
        <f xml:space="preserve"> IF(Matriculas_atendidas!D43=0,"-",IF(Matriculas_atendidas!D43="-","-",IF(Matriculas_atendidas!D43&gt;0,((Desistencias_trancamentos!D43*IRFA!$L$3+Reprovacoes_falta!D43*IRFA!$M$3+Reprovacoes_nota!D43*IRFA!$N$3)/Matriculas_atendidas!D43)*100,)))</f>
        <v>25</v>
      </c>
      <c r="E43" s="20">
        <f xml:space="preserve"> IF(Matriculas_atendidas!E43=0,"-",IF(Matriculas_atendidas!E43="-","-",IF(Matriculas_atendidas!E43&gt;0,((Desistencias_trancamentos!E43*IRFA!$L$3+Reprovacoes_falta!E43*IRFA!$M$3+Reprovacoes_nota!E43*IRFA!$N$3)/Matriculas_atendidas!E43)*100,)))</f>
        <v>33.333333333333329</v>
      </c>
      <c r="F43" s="20">
        <f xml:space="preserve"> IF(Matriculas_atendidas!F43=0,"-",IF(Matriculas_atendidas!F43="-","-",IF(Matriculas_atendidas!F43&gt;0,((Desistencias_trancamentos!F43*IRFA!$L$3+Reprovacoes_falta!F43*IRFA!$M$3+Reprovacoes_nota!F43*IRFA!$N$3)/Matriculas_atendidas!F43)*100,)))</f>
        <v>21.875</v>
      </c>
      <c r="G43" s="20">
        <f xml:space="preserve"> IF(Matriculas_atendidas!G43=0,"-",IF(Matriculas_atendidas!G43="-","-",IF(Matriculas_atendidas!G43&gt;0,((Desistencias_trancamentos!G43*IRFA!$L$3+Reprovacoes_falta!G43*IRFA!$M$3+Reprovacoes_nota!G43*IRFA!$N$3)/Matriculas_atendidas!G43)*100,)))</f>
        <v>10</v>
      </c>
      <c r="H43" s="20">
        <f xml:space="preserve"> IF(Matriculas_atendidas!H43=0,"-",IF(Matriculas_atendidas!H43="-","-",IF(Matriculas_atendidas!H43&gt;0,((Desistencias_trancamentos!H43*IRFA!$L$3+Reprovacoes_falta!H43*IRFA!$M$3+Reprovacoes_nota!H43*IRFA!$N$3)/Matriculas_atendidas!H43)*100,)))</f>
        <v>10.465116279069768</v>
      </c>
      <c r="I43" s="20">
        <f xml:space="preserve"> IF(Matriculas_atendidas!I43=0,"-",IF(Matriculas_atendidas!I43="-","-",IF(Matriculas_atendidas!I43&gt;0,((Desistencias_trancamentos!I43*IRFA!$L$3+Reprovacoes_falta!I43*IRFA!$M$3+Reprovacoes_nota!I43*IRFA!$N$3)/Matriculas_atendidas!I43)*100,)))</f>
        <v>42.105263157894733</v>
      </c>
      <c r="J43" s="18">
        <f t="shared" si="0"/>
        <v>26.302083333333332</v>
      </c>
    </row>
    <row r="44" spans="1:10" x14ac:dyDescent="0.25">
      <c r="A44" s="5" t="s">
        <v>157</v>
      </c>
      <c r="B44" s="6" t="s">
        <v>245</v>
      </c>
      <c r="C44" s="20">
        <f xml:space="preserve"> IF(Matriculas_atendidas!C44=0,"-",IF(Matriculas_atendidas!C44="-","-",IF(Matriculas_atendidas!C44&gt;0,((Desistencias_trancamentos!C44*IRFA!$L$3+Reprovacoes_falta!C44*IRFA!$M$3+Reprovacoes_nota!C44*IRFA!$N$3)/Matriculas_atendidas!C44)*100,)))</f>
        <v>0</v>
      </c>
      <c r="D44" s="20">
        <f xml:space="preserve"> IF(Matriculas_atendidas!D44=0,"-",IF(Matriculas_atendidas!D44="-","-",IF(Matriculas_atendidas!D44&gt;0,((Desistencias_trancamentos!D44*IRFA!$L$3+Reprovacoes_falta!D44*IRFA!$M$3+Reprovacoes_nota!D44*IRFA!$N$3)/Matriculas_atendidas!D44)*100,)))</f>
        <v>0</v>
      </c>
      <c r="E44" s="20">
        <f xml:space="preserve"> IF(Matriculas_atendidas!E44=0,"-",IF(Matriculas_atendidas!E44="-","-",IF(Matriculas_atendidas!E44&gt;0,((Desistencias_trancamentos!E44*IRFA!$L$3+Reprovacoes_falta!E44*IRFA!$M$3+Reprovacoes_nota!E44*IRFA!$N$3)/Matriculas_atendidas!E44)*100,)))</f>
        <v>40</v>
      </c>
      <c r="F44" s="20">
        <f xml:space="preserve"> IF(Matriculas_atendidas!F44=0,"-",IF(Matriculas_atendidas!F44="-","-",IF(Matriculas_atendidas!F44&gt;0,((Desistencias_trancamentos!F44*IRFA!$L$3+Reprovacoes_falta!F44*IRFA!$M$3+Reprovacoes_nota!F44*IRFA!$N$3)/Matriculas_atendidas!F44)*100,)))</f>
        <v>7.1428571428571423</v>
      </c>
      <c r="G44" s="20">
        <f xml:space="preserve"> IF(Matriculas_atendidas!G44=0,"-",IF(Matriculas_atendidas!G44="-","-",IF(Matriculas_atendidas!G44&gt;0,((Desistencias_trancamentos!G44*IRFA!$L$3+Reprovacoes_falta!G44*IRFA!$M$3+Reprovacoes_nota!G44*IRFA!$N$3)/Matriculas_atendidas!G44)*100,)))</f>
        <v>25</v>
      </c>
      <c r="H44" s="20">
        <f xml:space="preserve"> IF(Matriculas_atendidas!H44=0,"-",IF(Matriculas_atendidas!H44="-","-",IF(Matriculas_atendidas!H44&gt;0,((Desistencias_trancamentos!H44*IRFA!$L$3+Reprovacoes_falta!H44*IRFA!$M$3+Reprovacoes_nota!H44*IRFA!$N$3)/Matriculas_atendidas!H44)*100,)))</f>
        <v>3.3333333333333335</v>
      </c>
      <c r="I44" s="20">
        <f xml:space="preserve"> IF(Matriculas_atendidas!I44=0,"-",IF(Matriculas_atendidas!I44="-","-",IF(Matriculas_atendidas!I44&gt;0,((Desistencias_trancamentos!I44*IRFA!$L$3+Reprovacoes_falta!I44*IRFA!$M$3+Reprovacoes_nota!I44*IRFA!$N$3)/Matriculas_atendidas!I44)*100,)))</f>
        <v>43.75</v>
      </c>
      <c r="J44" s="18">
        <f t="shared" si="0"/>
        <v>11.785714285714285</v>
      </c>
    </row>
    <row r="45" spans="1:10" x14ac:dyDescent="0.25">
      <c r="A45" s="5" t="s">
        <v>158</v>
      </c>
      <c r="B45" s="6" t="s">
        <v>206</v>
      </c>
      <c r="C45" s="20">
        <f xml:space="preserve"> IF(Matriculas_atendidas!C45=0,"-",IF(Matriculas_atendidas!C45="-","-",IF(Matriculas_atendidas!C45&gt;0,((Desistencias_trancamentos!C45*IRFA!$L$3+Reprovacoes_falta!C45*IRFA!$M$3+Reprovacoes_nota!C45*IRFA!$N$3)/Matriculas_atendidas!C45)*100,)))</f>
        <v>10</v>
      </c>
      <c r="D45" s="20">
        <f xml:space="preserve"> IF(Matriculas_atendidas!D45=0,"-",IF(Matriculas_atendidas!D45="-","-",IF(Matriculas_atendidas!D45&gt;0,((Desistencias_trancamentos!D45*IRFA!$L$3+Reprovacoes_falta!D45*IRFA!$M$3+Reprovacoes_nota!D45*IRFA!$N$3)/Matriculas_atendidas!D45)*100,)))</f>
        <v>14.285714285714285</v>
      </c>
      <c r="E45" s="20">
        <f xml:space="preserve"> IF(Matriculas_atendidas!E45=0,"-",IF(Matriculas_atendidas!E45="-","-",IF(Matriculas_atendidas!E45&gt;0,((Desistencias_trancamentos!E45*IRFA!$L$3+Reprovacoes_falta!E45*IRFA!$M$3+Reprovacoes_nota!E45*IRFA!$N$3)/Matriculas_atendidas!E45)*100,)))</f>
        <v>14.285714285714285</v>
      </c>
      <c r="F45" s="20">
        <f xml:space="preserve"> IF(Matriculas_atendidas!F45=0,"-",IF(Matriculas_atendidas!F45="-","-",IF(Matriculas_atendidas!F45&gt;0,((Desistencias_trancamentos!F45*IRFA!$L$3+Reprovacoes_falta!F45*IRFA!$M$3+Reprovacoes_nota!F45*IRFA!$N$3)/Matriculas_atendidas!F45)*100,)))</f>
        <v>0</v>
      </c>
      <c r="G45" s="20">
        <f xml:space="preserve"> IF(Matriculas_atendidas!G45=0,"-",IF(Matriculas_atendidas!G45="-","-",IF(Matriculas_atendidas!G45&gt;0,((Desistencias_trancamentos!G45*IRFA!$L$3+Reprovacoes_falta!G45*IRFA!$M$3+Reprovacoes_nota!G45*IRFA!$N$3)/Matriculas_atendidas!G45)*100,)))</f>
        <v>12.5</v>
      </c>
      <c r="H45" s="20" t="str">
        <f xml:space="preserve"> IF(Matriculas_atendidas!H45=0,"-",IF(Matriculas_atendidas!H45="-","-",IF(Matriculas_atendidas!H45&gt;0,((Desistencias_trancamentos!H45*IRFA!$L$3+Reprovacoes_falta!H45*IRFA!$M$3+Reprovacoes_nota!H45*IRFA!$N$3)/Matriculas_atendidas!H45)*100,)))</f>
        <v>-</v>
      </c>
      <c r="I45" s="20">
        <f xml:space="preserve"> IF(Matriculas_atendidas!I45=0,"-",IF(Matriculas_atendidas!I45="-","-",IF(Matriculas_atendidas!I45&gt;0,((Desistencias_trancamentos!I45*IRFA!$L$3+Reprovacoes_falta!I45*IRFA!$M$3+Reprovacoes_nota!I45*IRFA!$N$3)/Matriculas_atendidas!I45)*100,)))</f>
        <v>16.666666666666664</v>
      </c>
      <c r="J45" s="18">
        <f t="shared" si="0"/>
        <v>9.6428571428571423</v>
      </c>
    </row>
    <row r="46" spans="1:10" x14ac:dyDescent="0.25">
      <c r="A46" s="5" t="s">
        <v>159</v>
      </c>
      <c r="B46" s="6" t="s">
        <v>246</v>
      </c>
      <c r="C46" s="20">
        <f xml:space="preserve"> IF(Matriculas_atendidas!C46=0,"-",IF(Matriculas_atendidas!C46="-","-",IF(Matriculas_atendidas!C46&gt;0,((Desistencias_trancamentos!C46*IRFA!$L$3+Reprovacoes_falta!C46*IRFA!$M$3+Reprovacoes_nota!C46*IRFA!$N$3)/Matriculas_atendidas!C46)*100,)))</f>
        <v>26.666666666666668</v>
      </c>
      <c r="D46" s="20">
        <f xml:space="preserve"> IF(Matriculas_atendidas!D46=0,"-",IF(Matriculas_atendidas!D46="-","-",IF(Matriculas_atendidas!D46&gt;0,((Desistencias_trancamentos!D46*IRFA!$L$3+Reprovacoes_falta!D46*IRFA!$M$3+Reprovacoes_nota!D46*IRFA!$N$3)/Matriculas_atendidas!D46)*100,)))</f>
        <v>0</v>
      </c>
      <c r="E46" s="20">
        <f xml:space="preserve"> IF(Matriculas_atendidas!E46=0,"-",IF(Matriculas_atendidas!E46="-","-",IF(Matriculas_atendidas!E46&gt;0,((Desistencias_trancamentos!E46*IRFA!$L$3+Reprovacoes_falta!E46*IRFA!$M$3+Reprovacoes_nota!E46*IRFA!$N$3)/Matriculas_atendidas!E46)*100,)))</f>
        <v>12.5</v>
      </c>
      <c r="F46" s="20">
        <f xml:space="preserve"> IF(Matriculas_atendidas!F46=0,"-",IF(Matriculas_atendidas!F46="-","-",IF(Matriculas_atendidas!F46&gt;0,((Desistencias_trancamentos!F46*IRFA!$L$3+Reprovacoes_falta!F46*IRFA!$M$3+Reprovacoes_nota!F46*IRFA!$N$3)/Matriculas_atendidas!F46)*100,)))</f>
        <v>29.411764705882355</v>
      </c>
      <c r="G46" s="20">
        <f xml:space="preserve"> IF(Matriculas_atendidas!G46=0,"-",IF(Matriculas_atendidas!G46="-","-",IF(Matriculas_atendidas!G46&gt;0,((Desistencias_trancamentos!G46*IRFA!$L$3+Reprovacoes_falta!G46*IRFA!$M$3+Reprovacoes_nota!G46*IRFA!$N$3)/Matriculas_atendidas!G46)*100,)))</f>
        <v>35.714285714285715</v>
      </c>
      <c r="H46" s="20">
        <f xml:space="preserve"> IF(Matriculas_atendidas!H46=0,"-",IF(Matriculas_atendidas!H46="-","-",IF(Matriculas_atendidas!H46&gt;0,((Desistencias_trancamentos!H46*IRFA!$L$3+Reprovacoes_falta!H46*IRFA!$M$3+Reprovacoes_nota!H46*IRFA!$N$3)/Matriculas_atendidas!H46)*100,)))</f>
        <v>16.666666666666664</v>
      </c>
      <c r="I46" s="20">
        <f xml:space="preserve"> IF(Matriculas_atendidas!I46=0,"-",IF(Matriculas_atendidas!I46="-","-",IF(Matriculas_atendidas!I46&gt;0,((Desistencias_trancamentos!I46*IRFA!$L$3+Reprovacoes_falta!I46*IRFA!$M$3+Reprovacoes_nota!I46*IRFA!$N$3)/Matriculas_atendidas!I46)*100,)))</f>
        <v>53.571428571428569</v>
      </c>
      <c r="J46" s="18">
        <f t="shared" si="0"/>
        <v>17.144607843137258</v>
      </c>
    </row>
    <row r="47" spans="1:10" x14ac:dyDescent="0.25">
      <c r="A47" s="5" t="s">
        <v>160</v>
      </c>
      <c r="B47" s="6" t="s">
        <v>247</v>
      </c>
      <c r="C47" s="20">
        <f xml:space="preserve"> IF(Matriculas_atendidas!C47=0,"-",IF(Matriculas_atendidas!C47="-","-",IF(Matriculas_atendidas!C47&gt;0,((Desistencias_trancamentos!C47*IRFA!$L$3+Reprovacoes_falta!C47*IRFA!$M$3+Reprovacoes_nota!C47*IRFA!$N$3)/Matriculas_atendidas!C47)*100,)))</f>
        <v>57.142857142857139</v>
      </c>
      <c r="D47" s="20">
        <f xml:space="preserve"> IF(Matriculas_atendidas!D47=0,"-",IF(Matriculas_atendidas!D47="-","-",IF(Matriculas_atendidas!D47&gt;0,((Desistencias_trancamentos!D47*IRFA!$L$3+Reprovacoes_falta!D47*IRFA!$M$3+Reprovacoes_nota!D47*IRFA!$N$3)/Matriculas_atendidas!D47)*100,)))</f>
        <v>35.714285714285715</v>
      </c>
      <c r="E47" s="20">
        <f xml:space="preserve"> IF(Matriculas_atendidas!E47=0,"-",IF(Matriculas_atendidas!E47="-","-",IF(Matriculas_atendidas!E47&gt;0,((Desistencias_trancamentos!E47*IRFA!$L$3+Reprovacoes_falta!E47*IRFA!$M$3+Reprovacoes_nota!E47*IRFA!$N$3)/Matriculas_atendidas!E47)*100,)))</f>
        <v>28.571428571428569</v>
      </c>
      <c r="F47" s="20">
        <f xml:space="preserve"> IF(Matriculas_atendidas!F47=0,"-",IF(Matriculas_atendidas!F47="-","-",IF(Matriculas_atendidas!F47&gt;0,((Desistencias_trancamentos!F47*IRFA!$L$3+Reprovacoes_falta!F47*IRFA!$M$3+Reprovacoes_nota!F47*IRFA!$N$3)/Matriculas_atendidas!F47)*100,)))</f>
        <v>57.692307692307686</v>
      </c>
      <c r="G47" s="20">
        <f xml:space="preserve"> IF(Matriculas_atendidas!G47=0,"-",IF(Matriculas_atendidas!G47="-","-",IF(Matriculas_atendidas!G47&gt;0,((Desistencias_trancamentos!G47*IRFA!$L$3+Reprovacoes_falta!G47*IRFA!$M$3+Reprovacoes_nota!G47*IRFA!$N$3)/Matriculas_atendidas!G47)*100,)))</f>
        <v>50</v>
      </c>
      <c r="H47" s="20">
        <f xml:space="preserve"> IF(Matriculas_atendidas!H47=0,"-",IF(Matriculas_atendidas!H47="-","-",IF(Matriculas_atendidas!H47&gt;0,((Desistencias_trancamentos!H47*IRFA!$L$3+Reprovacoes_falta!H47*IRFA!$M$3+Reprovacoes_nota!H47*IRFA!$N$3)/Matriculas_atendidas!H47)*100,)))</f>
        <v>15.909090909090908</v>
      </c>
      <c r="I47" s="20">
        <f xml:space="preserve"> IF(Matriculas_atendidas!I47=0,"-",IF(Matriculas_atendidas!I47="-","-",IF(Matriculas_atendidas!I47&gt;0,((Desistencias_trancamentos!I47*IRFA!$L$3+Reprovacoes_falta!I47*IRFA!$M$3+Reprovacoes_nota!I47*IRFA!$N$3)/Matriculas_atendidas!I47)*100,)))</f>
        <v>36.84210526315789</v>
      </c>
      <c r="J47" s="18">
        <f t="shared" si="0"/>
        <v>44.780219780219781</v>
      </c>
    </row>
    <row r="48" spans="1:10" x14ac:dyDescent="0.25">
      <c r="A48" s="5" t="s">
        <v>161</v>
      </c>
      <c r="B48" s="6" t="s">
        <v>248</v>
      </c>
      <c r="C48" s="20">
        <f xml:space="preserve"> IF(Matriculas_atendidas!C48=0,"-",IF(Matriculas_atendidas!C48="-","-",IF(Matriculas_atendidas!C48&gt;0,((Desistencias_trancamentos!C48*IRFA!$L$3+Reprovacoes_falta!C48*IRFA!$M$3+Reprovacoes_nota!C48*IRFA!$N$3)/Matriculas_atendidas!C48)*100,)))</f>
        <v>11.111111111111111</v>
      </c>
      <c r="D48" s="20">
        <f xml:space="preserve"> IF(Matriculas_atendidas!D48=0,"-",IF(Matriculas_atendidas!D48="-","-",IF(Matriculas_atendidas!D48&gt;0,((Desistencias_trancamentos!D48*IRFA!$L$3+Reprovacoes_falta!D48*IRFA!$M$3+Reprovacoes_nota!D48*IRFA!$N$3)/Matriculas_atendidas!D48)*100,)))</f>
        <v>2.3809523809523809</v>
      </c>
      <c r="E48" s="20">
        <f xml:space="preserve"> IF(Matriculas_atendidas!E48=0,"-",IF(Matriculas_atendidas!E48="-","-",IF(Matriculas_atendidas!E48&gt;0,((Desistencias_trancamentos!E48*IRFA!$L$3+Reprovacoes_falta!E48*IRFA!$M$3+Reprovacoes_nota!E48*IRFA!$N$3)/Matriculas_atendidas!E48)*100,)))</f>
        <v>32.142857142857146</v>
      </c>
      <c r="F48" s="20">
        <f xml:space="preserve"> IF(Matriculas_atendidas!F48=0,"-",IF(Matriculas_atendidas!F48="-","-",IF(Matriculas_atendidas!F48&gt;0,((Desistencias_trancamentos!F48*IRFA!$L$3+Reprovacoes_falta!F48*IRFA!$M$3+Reprovacoes_nota!F48*IRFA!$N$3)/Matriculas_atendidas!F48)*100,)))</f>
        <v>2.6315789473684208</v>
      </c>
      <c r="G48" s="20">
        <f xml:space="preserve"> IF(Matriculas_atendidas!G48=0,"-",IF(Matriculas_atendidas!G48="-","-",IF(Matriculas_atendidas!G48&gt;0,((Desistencias_trancamentos!G48*IRFA!$L$3+Reprovacoes_falta!G48*IRFA!$M$3+Reprovacoes_nota!G48*IRFA!$N$3)/Matriculas_atendidas!G48)*100,)))</f>
        <v>50</v>
      </c>
      <c r="H48" s="20">
        <f xml:space="preserve"> IF(Matriculas_atendidas!H48=0,"-",IF(Matriculas_atendidas!H48="-","-",IF(Matriculas_atendidas!H48&gt;0,((Desistencias_trancamentos!H48*IRFA!$L$3+Reprovacoes_falta!H48*IRFA!$M$3+Reprovacoes_nota!H48*IRFA!$N$3)/Matriculas_atendidas!H48)*100,)))</f>
        <v>6.666666666666667</v>
      </c>
      <c r="I48" s="20" t="str">
        <f xml:space="preserve"> IF(Matriculas_atendidas!I48=0,"-",IF(Matriculas_atendidas!I48="-","-",IF(Matriculas_atendidas!I48&gt;0,((Desistencias_trancamentos!I48*IRFA!$L$3+Reprovacoes_falta!I48*IRFA!$M$3+Reprovacoes_nota!I48*IRFA!$N$3)/Matriculas_atendidas!I48)*100,)))</f>
        <v>-</v>
      </c>
      <c r="J48" s="18">
        <f t="shared" si="0"/>
        <v>12.066624895572264</v>
      </c>
    </row>
    <row r="49" spans="1:10" x14ac:dyDescent="0.25">
      <c r="A49" s="5" t="s">
        <v>162</v>
      </c>
      <c r="B49" s="6" t="s">
        <v>249</v>
      </c>
      <c r="C49" s="20">
        <f xml:space="preserve"> IF(Matriculas_atendidas!C49=0,"-",IF(Matriculas_atendidas!C49="-","-",IF(Matriculas_atendidas!C49&gt;0,((Desistencias_trancamentos!C49*IRFA!$L$3+Reprovacoes_falta!C49*IRFA!$M$3+Reprovacoes_nota!C49*IRFA!$N$3)/Matriculas_atendidas!C49)*100,)))</f>
        <v>16.666666666666664</v>
      </c>
      <c r="D49" s="20">
        <f xml:space="preserve"> IF(Matriculas_atendidas!D49=0,"-",IF(Matriculas_atendidas!D49="-","-",IF(Matriculas_atendidas!D49&gt;0,((Desistencias_trancamentos!D49*IRFA!$L$3+Reprovacoes_falta!D49*IRFA!$M$3+Reprovacoes_nota!D49*IRFA!$N$3)/Matriculas_atendidas!D49)*100,)))</f>
        <v>8.3333333333333321</v>
      </c>
      <c r="E49" s="20" t="str">
        <f xml:space="preserve"> IF(Matriculas_atendidas!E49=0,"-",IF(Matriculas_atendidas!E49="-","-",IF(Matriculas_atendidas!E49&gt;0,((Desistencias_trancamentos!E49*IRFA!$L$3+Reprovacoes_falta!E49*IRFA!$M$3+Reprovacoes_nota!E49*IRFA!$N$3)/Matriculas_atendidas!E49)*100,)))</f>
        <v>-</v>
      </c>
      <c r="F49" s="20">
        <f xml:space="preserve"> IF(Matriculas_atendidas!F49=0,"-",IF(Matriculas_atendidas!F49="-","-",IF(Matriculas_atendidas!F49&gt;0,((Desistencias_trancamentos!F49*IRFA!$L$3+Reprovacoes_falta!F49*IRFA!$M$3+Reprovacoes_nota!F49*IRFA!$N$3)/Matriculas_atendidas!F49)*100,)))</f>
        <v>16.666666666666664</v>
      </c>
      <c r="G49" s="20">
        <f xml:space="preserve"> IF(Matriculas_atendidas!G49=0,"-",IF(Matriculas_atendidas!G49="-","-",IF(Matriculas_atendidas!G49&gt;0,((Desistencias_trancamentos!G49*IRFA!$L$3+Reprovacoes_falta!G49*IRFA!$M$3+Reprovacoes_nota!G49*IRFA!$N$3)/Matriculas_atendidas!G49)*100,)))</f>
        <v>0</v>
      </c>
      <c r="H49" s="20" t="str">
        <f xml:space="preserve"> IF(Matriculas_atendidas!H49=0,"-",IF(Matriculas_atendidas!H49="-","-",IF(Matriculas_atendidas!H49&gt;0,((Desistencias_trancamentos!H49*IRFA!$L$3+Reprovacoes_falta!H49*IRFA!$M$3+Reprovacoes_nota!H49*IRFA!$N$3)/Matriculas_atendidas!H49)*100,)))</f>
        <v>-</v>
      </c>
      <c r="I49" s="20" t="str">
        <f xml:space="preserve"> IF(Matriculas_atendidas!I49=0,"-",IF(Matriculas_atendidas!I49="-","-",IF(Matriculas_atendidas!I49&gt;0,((Desistencias_trancamentos!I49*IRFA!$L$3+Reprovacoes_falta!I49*IRFA!$M$3+Reprovacoes_nota!I49*IRFA!$N$3)/Matriculas_atendidas!I49)*100,)))</f>
        <v>-</v>
      </c>
      <c r="J49" s="18">
        <f t="shared" si="0"/>
        <v>13.888888888888886</v>
      </c>
    </row>
    <row r="50" spans="1:10" x14ac:dyDescent="0.25">
      <c r="A50" s="5" t="s">
        <v>163</v>
      </c>
      <c r="B50" s="6" t="s">
        <v>250</v>
      </c>
      <c r="C50" s="20">
        <f xml:space="preserve"> IF(Matriculas_atendidas!C50=0,"-",IF(Matriculas_atendidas!C50="-","-",IF(Matriculas_atendidas!C50&gt;0,((Desistencias_trancamentos!C50*IRFA!$L$3+Reprovacoes_falta!C50*IRFA!$M$3+Reprovacoes_nota!C50*IRFA!$N$3)/Matriculas_atendidas!C50)*100,)))</f>
        <v>16.666666666666664</v>
      </c>
      <c r="D50" s="20">
        <f xml:space="preserve"> IF(Matriculas_atendidas!D50=0,"-",IF(Matriculas_atendidas!D50="-","-",IF(Matriculas_atendidas!D50&gt;0,((Desistencias_trancamentos!D50*IRFA!$L$3+Reprovacoes_falta!D50*IRFA!$M$3+Reprovacoes_nota!D50*IRFA!$N$3)/Matriculas_atendidas!D50)*100,)))</f>
        <v>5.5555555555555554</v>
      </c>
      <c r="E50" s="20">
        <f xml:space="preserve"> IF(Matriculas_atendidas!E50=0,"-",IF(Matriculas_atendidas!E50="-","-",IF(Matriculas_atendidas!E50&gt;0,((Desistencias_trancamentos!E50*IRFA!$L$3+Reprovacoes_falta!E50*IRFA!$M$3+Reprovacoes_nota!E50*IRFA!$N$3)/Matriculas_atendidas!E50)*100,)))</f>
        <v>9.0909090909090917</v>
      </c>
      <c r="F50" s="20">
        <f xml:space="preserve"> IF(Matriculas_atendidas!F50=0,"-",IF(Matriculas_atendidas!F50="-","-",IF(Matriculas_atendidas!F50&gt;0,((Desistencias_trancamentos!F50*IRFA!$L$3+Reprovacoes_falta!F50*IRFA!$M$3+Reprovacoes_nota!F50*IRFA!$N$3)/Matriculas_atendidas!F50)*100,)))</f>
        <v>25</v>
      </c>
      <c r="G50" s="20">
        <f xml:space="preserve"> IF(Matriculas_atendidas!G50=0,"-",IF(Matriculas_atendidas!G50="-","-",IF(Matriculas_atendidas!G50&gt;0,((Desistencias_trancamentos!G50*IRFA!$L$3+Reprovacoes_falta!G50*IRFA!$M$3+Reprovacoes_nota!G50*IRFA!$N$3)/Matriculas_atendidas!G50)*100,)))</f>
        <v>7.6923076923076925</v>
      </c>
      <c r="H50" s="20">
        <f xml:space="preserve"> IF(Matriculas_atendidas!H50=0,"-",IF(Matriculas_atendidas!H50="-","-",IF(Matriculas_atendidas!H50&gt;0,((Desistencias_trancamentos!H50*IRFA!$L$3+Reprovacoes_falta!H50*IRFA!$M$3+Reprovacoes_nota!H50*IRFA!$N$3)/Matriculas_atendidas!H50)*100,)))</f>
        <v>22.5</v>
      </c>
      <c r="I50" s="20">
        <f xml:space="preserve"> IF(Matriculas_atendidas!I50=0,"-",IF(Matriculas_atendidas!I50="-","-",IF(Matriculas_atendidas!I50&gt;0,((Desistencias_trancamentos!I50*IRFA!$L$3+Reprovacoes_falta!I50*IRFA!$M$3+Reprovacoes_nota!I50*IRFA!$N$3)/Matriculas_atendidas!I50)*100,)))</f>
        <v>34.375</v>
      </c>
      <c r="J50" s="18">
        <f t="shared" si="0"/>
        <v>14.078282828282829</v>
      </c>
    </row>
    <row r="51" spans="1:10" x14ac:dyDescent="0.25">
      <c r="A51" s="5" t="s">
        <v>164</v>
      </c>
      <c r="B51" s="6" t="s">
        <v>251</v>
      </c>
      <c r="C51" s="20">
        <f xml:space="preserve"> IF(Matriculas_atendidas!C51=0,"-",IF(Matriculas_atendidas!C51="-","-",IF(Matriculas_atendidas!C51&gt;0,((Desistencias_trancamentos!C51*IRFA!$L$3+Reprovacoes_falta!C51*IRFA!$M$3+Reprovacoes_nota!C51*IRFA!$N$3)/Matriculas_atendidas!C51)*100,)))</f>
        <v>31.25</v>
      </c>
      <c r="D51" s="20">
        <f xml:space="preserve"> IF(Matriculas_atendidas!D51=0,"-",IF(Matriculas_atendidas!D51="-","-",IF(Matriculas_atendidas!D51&gt;0,((Desistencias_trancamentos!D51*IRFA!$L$3+Reprovacoes_falta!D51*IRFA!$M$3+Reprovacoes_nota!D51*IRFA!$N$3)/Matriculas_atendidas!D51)*100,)))</f>
        <v>37.5</v>
      </c>
      <c r="E51" s="20">
        <f xml:space="preserve"> IF(Matriculas_atendidas!E51=0,"-",IF(Matriculas_atendidas!E51="-","-",IF(Matriculas_atendidas!E51&gt;0,((Desistencias_trancamentos!E51*IRFA!$L$3+Reprovacoes_falta!E51*IRFA!$M$3+Reprovacoes_nota!E51*IRFA!$N$3)/Matriculas_atendidas!E51)*100,)))</f>
        <v>16.666666666666664</v>
      </c>
      <c r="F51" s="20">
        <f xml:space="preserve"> IF(Matriculas_atendidas!F51=0,"-",IF(Matriculas_atendidas!F51="-","-",IF(Matriculas_atendidas!F51&gt;0,((Desistencias_trancamentos!F51*IRFA!$L$3+Reprovacoes_falta!F51*IRFA!$M$3+Reprovacoes_nota!F51*IRFA!$N$3)/Matriculas_atendidas!F51)*100,)))</f>
        <v>31.818181818181817</v>
      </c>
      <c r="G51" s="20">
        <f xml:space="preserve"> IF(Matriculas_atendidas!G51=0,"-",IF(Matriculas_atendidas!G51="-","-",IF(Matriculas_atendidas!G51&gt;0,((Desistencias_trancamentos!G51*IRFA!$L$3+Reprovacoes_falta!G51*IRFA!$M$3+Reprovacoes_nota!G51*IRFA!$N$3)/Matriculas_atendidas!G51)*100,)))</f>
        <v>22.727272727272727</v>
      </c>
      <c r="H51" s="20">
        <f xml:space="preserve"> IF(Matriculas_atendidas!H51=0,"-",IF(Matriculas_atendidas!H51="-","-",IF(Matriculas_atendidas!H51&gt;0,((Desistencias_trancamentos!H51*IRFA!$L$3+Reprovacoes_falta!H51*IRFA!$M$3+Reprovacoes_nota!H51*IRFA!$N$3)/Matriculas_atendidas!H51)*100,)))</f>
        <v>15.384615384615385</v>
      </c>
      <c r="I51" s="20">
        <f xml:space="preserve"> IF(Matriculas_atendidas!I51=0,"-",IF(Matriculas_atendidas!I51="-","-",IF(Matriculas_atendidas!I51&gt;0,((Desistencias_trancamentos!I51*IRFA!$L$3+Reprovacoes_falta!I51*IRFA!$M$3+Reprovacoes_nota!I51*IRFA!$N$3)/Matriculas_atendidas!I51)*100,)))</f>
        <v>50</v>
      </c>
      <c r="J51" s="18">
        <f t="shared" si="0"/>
        <v>29.308712121212118</v>
      </c>
    </row>
    <row r="52" spans="1:10" x14ac:dyDescent="0.25">
      <c r="A52" s="5" t="s">
        <v>165</v>
      </c>
      <c r="B52" s="6" t="s">
        <v>252</v>
      </c>
      <c r="C52" s="20">
        <f xml:space="preserve"> IF(Matriculas_atendidas!C52=0,"-",IF(Matriculas_atendidas!C52="-","-",IF(Matriculas_atendidas!C52&gt;0,((Desistencias_trancamentos!C52*IRFA!$L$3+Reprovacoes_falta!C52*IRFA!$M$3+Reprovacoes_nota!C52*IRFA!$N$3)/Matriculas_atendidas!C52)*100,)))</f>
        <v>0</v>
      </c>
      <c r="D52" s="20">
        <f xml:space="preserve"> IF(Matriculas_atendidas!D52=0,"-",IF(Matriculas_atendidas!D52="-","-",IF(Matriculas_atendidas!D52&gt;0,((Desistencias_trancamentos!D52*IRFA!$L$3+Reprovacoes_falta!D52*IRFA!$M$3+Reprovacoes_nota!D52*IRFA!$N$3)/Matriculas_atendidas!D52)*100,)))</f>
        <v>25</v>
      </c>
      <c r="E52" s="20">
        <f xml:space="preserve"> IF(Matriculas_atendidas!E52=0,"-",IF(Matriculas_atendidas!E52="-","-",IF(Matriculas_atendidas!E52&gt;0,((Desistencias_trancamentos!E52*IRFA!$L$3+Reprovacoes_falta!E52*IRFA!$M$3+Reprovacoes_nota!E52*IRFA!$N$3)/Matriculas_atendidas!E52)*100,)))</f>
        <v>25</v>
      </c>
      <c r="F52" s="20" t="str">
        <f xml:space="preserve"> IF(Matriculas_atendidas!F52=0,"-",IF(Matriculas_atendidas!F52="-","-",IF(Matriculas_atendidas!F52&gt;0,((Desistencias_trancamentos!F52*IRFA!$L$3+Reprovacoes_falta!F52*IRFA!$M$3+Reprovacoes_nota!F52*IRFA!$N$3)/Matriculas_atendidas!F52)*100,)))</f>
        <v>-</v>
      </c>
      <c r="G52" s="20">
        <f xml:space="preserve"> IF(Matriculas_atendidas!G52=0,"-",IF(Matriculas_atendidas!G52="-","-",IF(Matriculas_atendidas!G52&gt;0,((Desistencias_trancamentos!G52*IRFA!$L$3+Reprovacoes_falta!G52*IRFA!$M$3+Reprovacoes_nota!G52*IRFA!$N$3)/Matriculas_atendidas!G52)*100,)))</f>
        <v>14.285714285714285</v>
      </c>
      <c r="H52" s="20" t="str">
        <f xml:space="preserve"> IF(Matriculas_atendidas!H52=0,"-",IF(Matriculas_atendidas!H52="-","-",IF(Matriculas_atendidas!H52&gt;0,((Desistencias_trancamentos!H52*IRFA!$L$3+Reprovacoes_falta!H52*IRFA!$M$3+Reprovacoes_nota!H52*IRFA!$N$3)/Matriculas_atendidas!H52)*100,)))</f>
        <v>-</v>
      </c>
      <c r="I52" s="20" t="str">
        <f xml:space="preserve"> IF(Matriculas_atendidas!I52=0,"-",IF(Matriculas_atendidas!I52="-","-",IF(Matriculas_atendidas!I52&gt;0,((Desistencias_trancamentos!I52*IRFA!$L$3+Reprovacoes_falta!I52*IRFA!$M$3+Reprovacoes_nota!I52*IRFA!$N$3)/Matriculas_atendidas!I52)*100,)))</f>
        <v>-</v>
      </c>
      <c r="J52" s="18">
        <f t="shared" si="0"/>
        <v>16.666666666666668</v>
      </c>
    </row>
    <row r="53" spans="1:10" x14ac:dyDescent="0.25">
      <c r="A53" s="5" t="s">
        <v>166</v>
      </c>
      <c r="B53" s="6" t="s">
        <v>253</v>
      </c>
      <c r="C53" s="20">
        <f xml:space="preserve"> IF(Matriculas_atendidas!C53=0,"-",IF(Matriculas_atendidas!C53="-","-",IF(Matriculas_atendidas!C53&gt;0,((Desistencias_trancamentos!C53*IRFA!$L$3+Reprovacoes_falta!C53*IRFA!$M$3+Reprovacoes_nota!C53*IRFA!$N$3)/Matriculas_atendidas!C53)*100,)))</f>
        <v>4.1666666666666661</v>
      </c>
      <c r="D53" s="20">
        <f xml:space="preserve"> IF(Matriculas_atendidas!D53=0,"-",IF(Matriculas_atendidas!D53="-","-",IF(Matriculas_atendidas!D53&gt;0,((Desistencias_trancamentos!D53*IRFA!$L$3+Reprovacoes_falta!D53*IRFA!$M$3+Reprovacoes_nota!D53*IRFA!$N$3)/Matriculas_atendidas!D53)*100,)))</f>
        <v>12.5</v>
      </c>
      <c r="E53" s="20">
        <f xml:space="preserve"> IF(Matriculas_atendidas!E53=0,"-",IF(Matriculas_atendidas!E53="-","-",IF(Matriculas_atendidas!E53&gt;0,((Desistencias_trancamentos!E53*IRFA!$L$3+Reprovacoes_falta!E53*IRFA!$M$3+Reprovacoes_nota!E53*IRFA!$N$3)/Matriculas_atendidas!E53)*100,)))</f>
        <v>18.181818181818183</v>
      </c>
      <c r="F53" s="20">
        <f xml:space="preserve"> IF(Matriculas_atendidas!F53=0,"-",IF(Matriculas_atendidas!F53="-","-",IF(Matriculas_atendidas!F53&gt;0,((Desistencias_trancamentos!F53*IRFA!$L$3+Reprovacoes_falta!F53*IRFA!$M$3+Reprovacoes_nota!F53*IRFA!$N$3)/Matriculas_atendidas!F53)*100,)))</f>
        <v>10.344827586206897</v>
      </c>
      <c r="G53" s="20" t="str">
        <f xml:space="preserve"> IF(Matriculas_atendidas!G53=0,"-",IF(Matriculas_atendidas!G53="-","-",IF(Matriculas_atendidas!G53&gt;0,((Desistencias_trancamentos!G53*IRFA!$L$3+Reprovacoes_falta!G53*IRFA!$M$3+Reprovacoes_nota!G53*IRFA!$N$3)/Matriculas_atendidas!G53)*100,)))</f>
        <v>-</v>
      </c>
      <c r="H53" s="20">
        <f xml:space="preserve"> IF(Matriculas_atendidas!H53=0,"-",IF(Matriculas_atendidas!H53="-","-",IF(Matriculas_atendidas!H53&gt;0,((Desistencias_trancamentos!H53*IRFA!$L$3+Reprovacoes_falta!H53*IRFA!$M$3+Reprovacoes_nota!H53*IRFA!$N$3)/Matriculas_atendidas!H53)*100,)))</f>
        <v>0</v>
      </c>
      <c r="I53" s="20">
        <f xml:space="preserve"> IF(Matriculas_atendidas!I53=0,"-",IF(Matriculas_atendidas!I53="-","-",IF(Matriculas_atendidas!I53&gt;0,((Desistencias_trancamentos!I53*IRFA!$L$3+Reprovacoes_falta!I53*IRFA!$M$3+Reprovacoes_nota!I53*IRFA!$N$3)/Matriculas_atendidas!I53)*100,)))</f>
        <v>21.739130434782609</v>
      </c>
      <c r="J53" s="18">
        <f t="shared" si="0"/>
        <v>11.298328108672935</v>
      </c>
    </row>
    <row r="54" spans="1:10" x14ac:dyDescent="0.25">
      <c r="A54" s="5" t="s">
        <v>167</v>
      </c>
      <c r="B54" s="6" t="s">
        <v>254</v>
      </c>
      <c r="C54" s="20">
        <f xml:space="preserve"> IF(Matriculas_atendidas!C54=0,"-",IF(Matriculas_atendidas!C54="-","-",IF(Matriculas_atendidas!C54&gt;0,((Desistencias_trancamentos!C54*IRFA!$L$3+Reprovacoes_falta!C54*IRFA!$M$3+Reprovacoes_nota!C54*IRFA!$N$3)/Matriculas_atendidas!C54)*100,)))</f>
        <v>0</v>
      </c>
      <c r="D54" s="20">
        <f xml:space="preserve"> IF(Matriculas_atendidas!D54=0,"-",IF(Matriculas_atendidas!D54="-","-",IF(Matriculas_atendidas!D54&gt;0,((Desistencias_trancamentos!D54*IRFA!$L$3+Reprovacoes_falta!D54*IRFA!$M$3+Reprovacoes_nota!D54*IRFA!$N$3)/Matriculas_atendidas!D54)*100,)))</f>
        <v>0</v>
      </c>
      <c r="E54" s="20">
        <f xml:space="preserve"> IF(Matriculas_atendidas!E54=0,"-",IF(Matriculas_atendidas!E54="-","-",IF(Matriculas_atendidas!E54&gt;0,((Desistencias_trancamentos!E54*IRFA!$L$3+Reprovacoes_falta!E54*IRFA!$M$3+Reprovacoes_nota!E54*IRFA!$N$3)/Matriculas_atendidas!E54)*100,)))</f>
        <v>12.5</v>
      </c>
      <c r="F54" s="20">
        <f xml:space="preserve"> IF(Matriculas_atendidas!F54=0,"-",IF(Matriculas_atendidas!F54="-","-",IF(Matriculas_atendidas!F54&gt;0,((Desistencias_trancamentos!F54*IRFA!$L$3+Reprovacoes_falta!F54*IRFA!$M$3+Reprovacoes_nota!F54*IRFA!$N$3)/Matriculas_atendidas!F54)*100,)))</f>
        <v>0</v>
      </c>
      <c r="G54" s="20">
        <f xml:space="preserve"> IF(Matriculas_atendidas!G54=0,"-",IF(Matriculas_atendidas!G54="-","-",IF(Matriculas_atendidas!G54&gt;0,((Desistencias_trancamentos!G54*IRFA!$L$3+Reprovacoes_falta!G54*IRFA!$M$3+Reprovacoes_nota!G54*IRFA!$N$3)/Matriculas_atendidas!G54)*100,)))</f>
        <v>16.666666666666664</v>
      </c>
      <c r="H54" s="20">
        <f xml:space="preserve"> IF(Matriculas_atendidas!H54=0,"-",IF(Matriculas_atendidas!H54="-","-",IF(Matriculas_atendidas!H54&gt;0,((Desistencias_trancamentos!H54*IRFA!$L$3+Reprovacoes_falta!H54*IRFA!$M$3+Reprovacoes_nota!H54*IRFA!$N$3)/Matriculas_atendidas!H54)*100,)))</f>
        <v>12.5</v>
      </c>
      <c r="I54" s="20">
        <f xml:space="preserve"> IF(Matriculas_atendidas!I54=0,"-",IF(Matriculas_atendidas!I54="-","-",IF(Matriculas_atendidas!I54&gt;0,((Desistencias_trancamentos!I54*IRFA!$L$3+Reprovacoes_falta!I54*IRFA!$M$3+Reprovacoes_nota!I54*IRFA!$N$3)/Matriculas_atendidas!I54)*100,)))</f>
        <v>5.8823529411764701</v>
      </c>
      <c r="J54" s="18">
        <f t="shared" si="0"/>
        <v>3.125</v>
      </c>
    </row>
    <row r="55" spans="1:10" x14ac:dyDescent="0.25">
      <c r="A55" s="5" t="s">
        <v>168</v>
      </c>
      <c r="B55" s="6" t="s">
        <v>255</v>
      </c>
      <c r="C55" s="20">
        <f xml:space="preserve"> IF(Matriculas_atendidas!C55=0,"-",IF(Matriculas_atendidas!C55="-","-",IF(Matriculas_atendidas!C55&gt;0,((Desistencias_trancamentos!C55*IRFA!$L$3+Reprovacoes_falta!C55*IRFA!$M$3+Reprovacoes_nota!C55*IRFA!$N$3)/Matriculas_atendidas!C55)*100,)))</f>
        <v>175</v>
      </c>
      <c r="D55" s="20">
        <f xml:space="preserve"> IF(Matriculas_atendidas!D55=0,"-",IF(Matriculas_atendidas!D55="-","-",IF(Matriculas_atendidas!D55&gt;0,((Desistencias_trancamentos!D55*IRFA!$L$3+Reprovacoes_falta!D55*IRFA!$M$3+Reprovacoes_nota!D55*IRFA!$N$3)/Matriculas_atendidas!D55)*100,)))</f>
        <v>27.777777777777779</v>
      </c>
      <c r="E55" s="20" t="str">
        <f xml:space="preserve"> IF(Matriculas_atendidas!E55=0,"-",IF(Matriculas_atendidas!E55="-","-",IF(Matriculas_atendidas!E55&gt;0,((Desistencias_trancamentos!E55*IRFA!$L$3+Reprovacoes_falta!E55*IRFA!$M$3+Reprovacoes_nota!E55*IRFA!$N$3)/Matriculas_atendidas!E55)*100,)))</f>
        <v>-</v>
      </c>
      <c r="F55" s="20">
        <f xml:space="preserve"> IF(Matriculas_atendidas!F55=0,"-",IF(Matriculas_atendidas!F55="-","-",IF(Matriculas_atendidas!F55&gt;0,((Desistencias_trancamentos!F55*IRFA!$L$3+Reprovacoes_falta!F55*IRFA!$M$3+Reprovacoes_nota!F55*IRFA!$N$3)/Matriculas_atendidas!F55)*100,)))</f>
        <v>50</v>
      </c>
      <c r="G55" s="20">
        <f xml:space="preserve"> IF(Matriculas_atendidas!G55=0,"-",IF(Matriculas_atendidas!G55="-","-",IF(Matriculas_atendidas!G55&gt;0,((Desistencias_trancamentos!G55*IRFA!$L$3+Reprovacoes_falta!G55*IRFA!$M$3+Reprovacoes_nota!G55*IRFA!$N$3)/Matriculas_atendidas!G55)*100,)))</f>
        <v>18.75</v>
      </c>
      <c r="H55" s="20">
        <f xml:space="preserve"> IF(Matriculas_atendidas!H55=0,"-",IF(Matriculas_atendidas!H55="-","-",IF(Matriculas_atendidas!H55&gt;0,((Desistencias_trancamentos!H55*IRFA!$L$3+Reprovacoes_falta!H55*IRFA!$M$3+Reprovacoes_nota!H55*IRFA!$N$3)/Matriculas_atendidas!H55)*100,)))</f>
        <v>81.818181818181827</v>
      </c>
      <c r="I55" s="20">
        <f xml:space="preserve"> IF(Matriculas_atendidas!I55=0,"-",IF(Matriculas_atendidas!I55="-","-",IF(Matriculas_atendidas!I55&gt;0,((Desistencias_trancamentos!I55*IRFA!$L$3+Reprovacoes_falta!I55*IRFA!$M$3+Reprovacoes_nota!I55*IRFA!$N$3)/Matriculas_atendidas!I55)*100,)))</f>
        <v>22.727272727272727</v>
      </c>
      <c r="J55" s="18">
        <f t="shared" si="0"/>
        <v>84.259259259259252</v>
      </c>
    </row>
    <row r="56" spans="1:10" x14ac:dyDescent="0.25">
      <c r="A56" s="5" t="s">
        <v>169</v>
      </c>
      <c r="B56" s="6" t="s">
        <v>256</v>
      </c>
      <c r="C56" s="20">
        <f xml:space="preserve"> IF(Matriculas_atendidas!C56=0,"-",IF(Matriculas_atendidas!C56="-","-",IF(Matriculas_atendidas!C56&gt;0,((Desistencias_trancamentos!C56*IRFA!$L$3+Reprovacoes_falta!C56*IRFA!$M$3+Reprovacoes_nota!C56*IRFA!$N$3)/Matriculas_atendidas!C56)*100,)))</f>
        <v>33.333333333333329</v>
      </c>
      <c r="D56" s="20">
        <f xml:space="preserve"> IF(Matriculas_atendidas!D56=0,"-",IF(Matriculas_atendidas!D56="-","-",IF(Matriculas_atendidas!D56&gt;0,((Desistencias_trancamentos!D56*IRFA!$L$3+Reprovacoes_falta!D56*IRFA!$M$3+Reprovacoes_nota!D56*IRFA!$N$3)/Matriculas_atendidas!D56)*100,)))</f>
        <v>81.25</v>
      </c>
      <c r="E56" s="20">
        <f xml:space="preserve"> IF(Matriculas_atendidas!E56=0,"-",IF(Matriculas_atendidas!E56="-","-",IF(Matriculas_atendidas!E56&gt;0,((Desistencias_trancamentos!E56*IRFA!$L$3+Reprovacoes_falta!E56*IRFA!$M$3+Reprovacoes_nota!E56*IRFA!$N$3)/Matriculas_atendidas!E56)*100,)))</f>
        <v>56.25</v>
      </c>
      <c r="F56" s="20">
        <f xml:space="preserve"> IF(Matriculas_atendidas!F56=0,"-",IF(Matriculas_atendidas!F56="-","-",IF(Matriculas_atendidas!F56&gt;0,((Desistencias_trancamentos!F56*IRFA!$L$3+Reprovacoes_falta!F56*IRFA!$M$3+Reprovacoes_nota!F56*IRFA!$N$3)/Matriculas_atendidas!F56)*100,)))</f>
        <v>86.666666666666671</v>
      </c>
      <c r="G56" s="20">
        <f xml:space="preserve"> IF(Matriculas_atendidas!G56=0,"-",IF(Matriculas_atendidas!G56="-","-",IF(Matriculas_atendidas!G56&gt;0,((Desistencias_trancamentos!G56*IRFA!$L$3+Reprovacoes_falta!G56*IRFA!$M$3+Reprovacoes_nota!G56*IRFA!$N$3)/Matriculas_atendidas!G56)*100,)))</f>
        <v>76.470588235294116</v>
      </c>
      <c r="H56" s="20">
        <f xml:space="preserve"> IF(Matriculas_atendidas!H56=0,"-",IF(Matriculas_atendidas!H56="-","-",IF(Matriculas_atendidas!H56&gt;0,((Desistencias_trancamentos!H56*IRFA!$L$3+Reprovacoes_falta!H56*IRFA!$M$3+Reprovacoes_nota!H56*IRFA!$N$3)/Matriculas_atendidas!H56)*100,)))</f>
        <v>27.27272727272727</v>
      </c>
      <c r="I56" s="20" t="str">
        <f xml:space="preserve"> IF(Matriculas_atendidas!I56=0,"-",IF(Matriculas_atendidas!I56="-","-",IF(Matriculas_atendidas!I56&gt;0,((Desistencias_trancamentos!I56*IRFA!$L$3+Reprovacoes_falta!I56*IRFA!$M$3+Reprovacoes_nota!I56*IRFA!$N$3)/Matriculas_atendidas!I56)*100,)))</f>
        <v>-</v>
      </c>
      <c r="J56" s="18">
        <f t="shared" si="0"/>
        <v>64.375</v>
      </c>
    </row>
    <row r="57" spans="1:10" x14ac:dyDescent="0.25">
      <c r="A57" s="5" t="s">
        <v>170</v>
      </c>
      <c r="B57" s="6" t="s">
        <v>257</v>
      </c>
      <c r="C57" s="20">
        <f xml:space="preserve"> IF(Matriculas_atendidas!C57=0,"-",IF(Matriculas_atendidas!C57="-","-",IF(Matriculas_atendidas!C57&gt;0,((Desistencias_trancamentos!C57*IRFA!$L$3+Reprovacoes_falta!C57*IRFA!$M$3+Reprovacoes_nota!C57*IRFA!$N$3)/Matriculas_atendidas!C57)*100,)))</f>
        <v>44.117647058823529</v>
      </c>
      <c r="D57" s="20">
        <f xml:space="preserve"> IF(Matriculas_atendidas!D57=0,"-",IF(Matriculas_atendidas!D57="-","-",IF(Matriculas_atendidas!D57&gt;0,((Desistencias_trancamentos!D57*IRFA!$L$3+Reprovacoes_falta!D57*IRFA!$M$3+Reprovacoes_nota!D57*IRFA!$N$3)/Matriculas_atendidas!D57)*100,)))</f>
        <v>7.1428571428571423</v>
      </c>
      <c r="E57" s="20">
        <f xml:space="preserve"> IF(Matriculas_atendidas!E57=0,"-",IF(Matriculas_atendidas!E57="-","-",IF(Matriculas_atendidas!E57&gt;0,((Desistencias_trancamentos!E57*IRFA!$L$3+Reprovacoes_falta!E57*IRFA!$M$3+Reprovacoes_nota!E57*IRFA!$N$3)/Matriculas_atendidas!E57)*100,)))</f>
        <v>25</v>
      </c>
      <c r="F57" s="20">
        <f xml:space="preserve"> IF(Matriculas_atendidas!F57=0,"-",IF(Matriculas_atendidas!F57="-","-",IF(Matriculas_atendidas!F57&gt;0,((Desistencias_trancamentos!F57*IRFA!$L$3+Reprovacoes_falta!F57*IRFA!$M$3+Reprovacoes_nota!F57*IRFA!$N$3)/Matriculas_atendidas!F57)*100,)))</f>
        <v>11.111111111111111</v>
      </c>
      <c r="G57" s="20">
        <f xml:space="preserve"> IF(Matriculas_atendidas!G57=0,"-",IF(Matriculas_atendidas!G57="-","-",IF(Matriculas_atendidas!G57&gt;0,((Desistencias_trancamentos!G57*IRFA!$L$3+Reprovacoes_falta!G57*IRFA!$M$3+Reprovacoes_nota!G57*IRFA!$N$3)/Matriculas_atendidas!G57)*100,)))</f>
        <v>45.833333333333329</v>
      </c>
      <c r="H57" s="20">
        <f xml:space="preserve"> IF(Matriculas_atendidas!H57=0,"-",IF(Matriculas_atendidas!H57="-","-",IF(Matriculas_atendidas!H57&gt;0,((Desistencias_trancamentos!H57*IRFA!$L$3+Reprovacoes_falta!H57*IRFA!$M$3+Reprovacoes_nota!H57*IRFA!$N$3)/Matriculas_atendidas!H57)*100,)))</f>
        <v>44.444444444444443</v>
      </c>
      <c r="I57" s="20">
        <f xml:space="preserve"> IF(Matriculas_atendidas!I57=0,"-",IF(Matriculas_atendidas!I57="-","-",IF(Matriculas_atendidas!I57&gt;0,((Desistencias_trancamentos!I57*IRFA!$L$3+Reprovacoes_falta!I57*IRFA!$M$3+Reprovacoes_nota!I57*IRFA!$N$3)/Matriculas_atendidas!I57)*100,)))</f>
        <v>52.941176470588239</v>
      </c>
      <c r="J57" s="18">
        <f t="shared" si="0"/>
        <v>21.842903828197947</v>
      </c>
    </row>
    <row r="58" spans="1:10" x14ac:dyDescent="0.25">
      <c r="A58" s="5" t="s">
        <v>171</v>
      </c>
      <c r="B58" s="6" t="s">
        <v>258</v>
      </c>
      <c r="C58" s="20">
        <f xml:space="preserve"> IF(Matriculas_atendidas!C58=0,"-",IF(Matriculas_atendidas!C58="-","-",IF(Matriculas_atendidas!C58&gt;0,((Desistencias_trancamentos!C58*IRFA!$L$3+Reprovacoes_falta!C58*IRFA!$M$3+Reprovacoes_nota!C58*IRFA!$N$3)/Matriculas_atendidas!C58)*100,)))</f>
        <v>20</v>
      </c>
      <c r="D58" s="20">
        <f xml:space="preserve"> IF(Matriculas_atendidas!D58=0,"-",IF(Matriculas_atendidas!D58="-","-",IF(Matriculas_atendidas!D58&gt;0,((Desistencias_trancamentos!D58*IRFA!$L$3+Reprovacoes_falta!D58*IRFA!$M$3+Reprovacoes_nota!D58*IRFA!$N$3)/Matriculas_atendidas!D58)*100,)))</f>
        <v>18.181818181818183</v>
      </c>
      <c r="E58" s="20">
        <f xml:space="preserve"> IF(Matriculas_atendidas!E58=0,"-",IF(Matriculas_atendidas!E58="-","-",IF(Matriculas_atendidas!E58&gt;0,((Desistencias_trancamentos!E58*IRFA!$L$3+Reprovacoes_falta!E58*IRFA!$M$3+Reprovacoes_nota!E58*IRFA!$N$3)/Matriculas_atendidas!E58)*100,)))</f>
        <v>3.3333333333333335</v>
      </c>
      <c r="F58" s="20">
        <f xml:space="preserve"> IF(Matriculas_atendidas!F58=0,"-",IF(Matriculas_atendidas!F58="-","-",IF(Matriculas_atendidas!F58&gt;0,((Desistencias_trancamentos!F58*IRFA!$L$3+Reprovacoes_falta!F58*IRFA!$M$3+Reprovacoes_nota!F58*IRFA!$N$3)/Matriculas_atendidas!F58)*100,)))</f>
        <v>50</v>
      </c>
      <c r="G58" s="20">
        <f xml:space="preserve"> IF(Matriculas_atendidas!G58=0,"-",IF(Matriculas_atendidas!G58="-","-",IF(Matriculas_atendidas!G58&gt;0,((Desistencias_trancamentos!G58*IRFA!$L$3+Reprovacoes_falta!G58*IRFA!$M$3+Reprovacoes_nota!G58*IRFA!$N$3)/Matriculas_atendidas!G58)*100,)))</f>
        <v>0</v>
      </c>
      <c r="H58" s="20">
        <f xml:space="preserve"> IF(Matriculas_atendidas!H58=0,"-",IF(Matriculas_atendidas!H58="-","-",IF(Matriculas_atendidas!H58&gt;0,((Desistencias_trancamentos!H58*IRFA!$L$3+Reprovacoes_falta!H58*IRFA!$M$3+Reprovacoes_nota!H58*IRFA!$N$3)/Matriculas_atendidas!H58)*100,)))</f>
        <v>16.666666666666664</v>
      </c>
      <c r="I58" s="20">
        <f xml:space="preserve"> IF(Matriculas_atendidas!I58=0,"-",IF(Matriculas_atendidas!I58="-","-",IF(Matriculas_atendidas!I58&gt;0,((Desistencias_trancamentos!I58*IRFA!$L$3+Reprovacoes_falta!I58*IRFA!$M$3+Reprovacoes_nota!I58*IRFA!$N$3)/Matriculas_atendidas!I58)*100,)))</f>
        <v>12.5</v>
      </c>
      <c r="J58" s="18">
        <f t="shared" si="0"/>
        <v>22.878787878787882</v>
      </c>
    </row>
    <row r="59" spans="1:10" x14ac:dyDescent="0.25">
      <c r="A59" s="5" t="s">
        <v>172</v>
      </c>
      <c r="B59" s="6" t="s">
        <v>259</v>
      </c>
      <c r="C59" s="20">
        <f xml:space="preserve"> IF(Matriculas_atendidas!C59=0,"-",IF(Matriculas_atendidas!C59="-","-",IF(Matriculas_atendidas!C59&gt;0,((Desistencias_trancamentos!C59*IRFA!$L$3+Reprovacoes_falta!C59*IRFA!$M$3+Reprovacoes_nota!C59*IRFA!$N$3)/Matriculas_atendidas!C59)*100,)))</f>
        <v>14.285714285714285</v>
      </c>
      <c r="D59" s="20">
        <f xml:space="preserve"> IF(Matriculas_atendidas!D59=0,"-",IF(Matriculas_atendidas!D59="-","-",IF(Matriculas_atendidas!D59&gt;0,((Desistencias_trancamentos!D59*IRFA!$L$3+Reprovacoes_falta!D59*IRFA!$M$3+Reprovacoes_nota!D59*IRFA!$N$3)/Matriculas_atendidas!D59)*100,)))</f>
        <v>0</v>
      </c>
      <c r="E59" s="20">
        <f xml:space="preserve"> IF(Matriculas_atendidas!E59=0,"-",IF(Matriculas_atendidas!E59="-","-",IF(Matriculas_atendidas!E59&gt;0,((Desistencias_trancamentos!E59*IRFA!$L$3+Reprovacoes_falta!E59*IRFA!$M$3+Reprovacoes_nota!E59*IRFA!$N$3)/Matriculas_atendidas!E59)*100,)))</f>
        <v>250</v>
      </c>
      <c r="F59" s="20">
        <f xml:space="preserve"> IF(Matriculas_atendidas!F59=0,"-",IF(Matriculas_atendidas!F59="-","-",IF(Matriculas_atendidas!F59&gt;0,((Desistencias_trancamentos!F59*IRFA!$L$3+Reprovacoes_falta!F59*IRFA!$M$3+Reprovacoes_nota!F59*IRFA!$N$3)/Matriculas_atendidas!F59)*100,)))</f>
        <v>25</v>
      </c>
      <c r="G59" s="20">
        <f xml:space="preserve"> IF(Matriculas_atendidas!G59=0,"-",IF(Matriculas_atendidas!G59="-","-",IF(Matriculas_atendidas!G59&gt;0,((Desistencias_trancamentos!G59*IRFA!$L$3+Reprovacoes_falta!G59*IRFA!$M$3+Reprovacoes_nota!G59*IRFA!$N$3)/Matriculas_atendidas!G59)*100,)))</f>
        <v>30</v>
      </c>
      <c r="H59" s="20">
        <f xml:space="preserve"> IF(Matriculas_atendidas!H59=0,"-",IF(Matriculas_atendidas!H59="-","-",IF(Matriculas_atendidas!H59&gt;0,((Desistencias_trancamentos!H59*IRFA!$L$3+Reprovacoes_falta!H59*IRFA!$M$3+Reprovacoes_nota!H59*IRFA!$N$3)/Matriculas_atendidas!H59)*100,)))</f>
        <v>25</v>
      </c>
      <c r="I59" s="20">
        <f xml:space="preserve"> IF(Matriculas_atendidas!I59=0,"-",IF(Matriculas_atendidas!I59="-","-",IF(Matriculas_atendidas!I59&gt;0,((Desistencias_trancamentos!I59*IRFA!$L$3+Reprovacoes_falta!I59*IRFA!$M$3+Reprovacoes_nota!I59*IRFA!$N$3)/Matriculas_atendidas!I59)*100,)))</f>
        <v>16.666666666666664</v>
      </c>
      <c r="J59" s="18">
        <f t="shared" si="0"/>
        <v>72.321428571428569</v>
      </c>
    </row>
    <row r="60" spans="1:10" x14ac:dyDescent="0.25">
      <c r="A60" s="5" t="s">
        <v>173</v>
      </c>
      <c r="B60" s="6" t="s">
        <v>260</v>
      </c>
      <c r="C60" s="20" t="str">
        <f xml:space="preserve"> IF(Matriculas_atendidas!C60=0,"-",IF(Matriculas_atendidas!C60="-","-",IF(Matriculas_atendidas!C60&gt;0,((Desistencias_trancamentos!C60*IRFA!$L$3+Reprovacoes_falta!C60*IRFA!$M$3+Reprovacoes_nota!C60*IRFA!$N$3)/Matriculas_atendidas!C60)*100,)))</f>
        <v>-</v>
      </c>
      <c r="D60" s="20">
        <f xml:space="preserve"> IF(Matriculas_atendidas!D60=0,"-",IF(Matriculas_atendidas!D60="-","-",IF(Matriculas_atendidas!D60&gt;0,((Desistencias_trancamentos!D60*IRFA!$L$3+Reprovacoes_falta!D60*IRFA!$M$3+Reprovacoes_nota!D60*IRFA!$N$3)/Matriculas_atendidas!D60)*100,)))</f>
        <v>0</v>
      </c>
      <c r="E60" s="20">
        <f xml:space="preserve"> IF(Matriculas_atendidas!E60=0,"-",IF(Matriculas_atendidas!E60="-","-",IF(Matriculas_atendidas!E60&gt;0,((Desistencias_trancamentos!E60*IRFA!$L$3+Reprovacoes_falta!E60*IRFA!$M$3+Reprovacoes_nota!E60*IRFA!$N$3)/Matriculas_atendidas!E60)*100,)))</f>
        <v>50</v>
      </c>
      <c r="F60" s="20">
        <f xml:space="preserve"> IF(Matriculas_atendidas!F60=0,"-",IF(Matriculas_atendidas!F60="-","-",IF(Matriculas_atendidas!F60&gt;0,((Desistencias_trancamentos!F60*IRFA!$L$3+Reprovacoes_falta!F60*IRFA!$M$3+Reprovacoes_nota!F60*IRFA!$N$3)/Matriculas_atendidas!F60)*100,)))</f>
        <v>100</v>
      </c>
      <c r="G60" s="20">
        <f xml:space="preserve"> IF(Matriculas_atendidas!G60=0,"-",IF(Matriculas_atendidas!G60="-","-",IF(Matriculas_atendidas!G60&gt;0,((Desistencias_trancamentos!G60*IRFA!$L$3+Reprovacoes_falta!G60*IRFA!$M$3+Reprovacoes_nota!G60*IRFA!$N$3)/Matriculas_atendidas!G60)*100,)))</f>
        <v>62.5</v>
      </c>
      <c r="H60" s="20" t="str">
        <f xml:space="preserve"> IF(Matriculas_atendidas!H60=0,"-",IF(Matriculas_atendidas!H60="-","-",IF(Matriculas_atendidas!H60&gt;0,((Desistencias_trancamentos!H60*IRFA!$L$3+Reprovacoes_falta!H60*IRFA!$M$3+Reprovacoes_nota!H60*IRFA!$N$3)/Matriculas_atendidas!H60)*100,)))</f>
        <v>-</v>
      </c>
      <c r="I60" s="20" t="str">
        <f xml:space="preserve"> IF(Matriculas_atendidas!I60=0,"-",IF(Matriculas_atendidas!I60="-","-",IF(Matriculas_atendidas!I60&gt;0,((Desistencias_trancamentos!I60*IRFA!$L$3+Reprovacoes_falta!I60*IRFA!$M$3+Reprovacoes_nota!I60*IRFA!$N$3)/Matriculas_atendidas!I60)*100,)))</f>
        <v>-</v>
      </c>
      <c r="J60" s="18">
        <f t="shared" si="0"/>
        <v>50</v>
      </c>
    </row>
    <row r="61" spans="1:10" x14ac:dyDescent="0.25">
      <c r="A61" s="5" t="s">
        <v>174</v>
      </c>
      <c r="B61" s="6" t="s">
        <v>207</v>
      </c>
      <c r="C61" s="20">
        <f xml:space="preserve"> IF(Matriculas_atendidas!C61=0,"-",IF(Matriculas_atendidas!C61="-","-",IF(Matriculas_atendidas!C61&gt;0,((Desistencias_trancamentos!C61*IRFA!$L$3+Reprovacoes_falta!C61*IRFA!$M$3+Reprovacoes_nota!C61*IRFA!$N$3)/Matriculas_atendidas!C61)*100,)))</f>
        <v>4.1666666666666661</v>
      </c>
      <c r="D61" s="20">
        <f xml:space="preserve"> IF(Matriculas_atendidas!D61=0,"-",IF(Matriculas_atendidas!D61="-","-",IF(Matriculas_atendidas!D61&gt;0,((Desistencias_trancamentos!D61*IRFA!$L$3+Reprovacoes_falta!D61*IRFA!$M$3+Reprovacoes_nota!D61*IRFA!$N$3)/Matriculas_atendidas!D61)*100,)))</f>
        <v>0</v>
      </c>
      <c r="E61" s="20">
        <f xml:space="preserve"> IF(Matriculas_atendidas!E61=0,"-",IF(Matriculas_atendidas!E61="-","-",IF(Matriculas_atendidas!E61&gt;0,((Desistencias_trancamentos!E61*IRFA!$L$3+Reprovacoes_falta!E61*IRFA!$M$3+Reprovacoes_nota!E61*IRFA!$N$3)/Matriculas_atendidas!E61)*100,)))</f>
        <v>0</v>
      </c>
      <c r="F61" s="20">
        <f xml:space="preserve"> IF(Matriculas_atendidas!F61=0,"-",IF(Matriculas_atendidas!F61="-","-",IF(Matriculas_atendidas!F61&gt;0,((Desistencias_trancamentos!F61*IRFA!$L$3+Reprovacoes_falta!F61*IRFA!$M$3+Reprovacoes_nota!F61*IRFA!$N$3)/Matriculas_atendidas!F61)*100,)))</f>
        <v>0</v>
      </c>
      <c r="G61" s="20" t="str">
        <f xml:space="preserve"> IF(Matriculas_atendidas!G61=0,"-",IF(Matriculas_atendidas!G61="-","-",IF(Matriculas_atendidas!G61&gt;0,((Desistencias_trancamentos!G61*IRFA!$L$3+Reprovacoes_falta!G61*IRFA!$M$3+Reprovacoes_nota!G61*IRFA!$N$3)/Matriculas_atendidas!G61)*100,)))</f>
        <v>-</v>
      </c>
      <c r="H61" s="20" t="str">
        <f xml:space="preserve"> IF(Matriculas_atendidas!H61=0,"-",IF(Matriculas_atendidas!H61="-","-",IF(Matriculas_atendidas!H61&gt;0,((Desistencias_trancamentos!H61*IRFA!$L$3+Reprovacoes_falta!H61*IRFA!$M$3+Reprovacoes_nota!H61*IRFA!$N$3)/Matriculas_atendidas!H61)*100,)))</f>
        <v>-</v>
      </c>
      <c r="I61" s="20" t="str">
        <f xml:space="preserve"> IF(Matriculas_atendidas!I61=0,"-",IF(Matriculas_atendidas!I61="-","-",IF(Matriculas_atendidas!I61&gt;0,((Desistencias_trancamentos!I61*IRFA!$L$3+Reprovacoes_falta!I61*IRFA!$M$3+Reprovacoes_nota!I61*IRFA!$N$3)/Matriculas_atendidas!I61)*100,)))</f>
        <v>-</v>
      </c>
      <c r="J61" s="18">
        <f t="shared" si="0"/>
        <v>1.0416666666666665</v>
      </c>
    </row>
    <row r="62" spans="1:10" x14ac:dyDescent="0.25">
      <c r="A62" s="5" t="s">
        <v>175</v>
      </c>
      <c r="B62" s="6" t="s">
        <v>261</v>
      </c>
      <c r="C62" s="20" t="str">
        <f xml:space="preserve"> IF(Matriculas_atendidas!C62=0,"-",IF(Matriculas_atendidas!C62="-","-",IF(Matriculas_atendidas!C62&gt;0,((Desistencias_trancamentos!C62*IRFA!$L$3+Reprovacoes_falta!C62*IRFA!$M$3+Reprovacoes_nota!C62*IRFA!$N$3)/Matriculas_atendidas!C62)*100,)))</f>
        <v>-</v>
      </c>
      <c r="D62" s="20">
        <f xml:space="preserve"> IF(Matriculas_atendidas!D62=0,"-",IF(Matriculas_atendidas!D62="-","-",IF(Matriculas_atendidas!D62&gt;0,((Desistencias_trancamentos!D62*IRFA!$L$3+Reprovacoes_falta!D62*IRFA!$M$3+Reprovacoes_nota!D62*IRFA!$N$3)/Matriculas_atendidas!D62)*100,)))</f>
        <v>0</v>
      </c>
      <c r="E62" s="20">
        <f xml:space="preserve"> IF(Matriculas_atendidas!E62=0,"-",IF(Matriculas_atendidas!E62="-","-",IF(Matriculas_atendidas!E62&gt;0,((Desistencias_trancamentos!E62*IRFA!$L$3+Reprovacoes_falta!E62*IRFA!$M$3+Reprovacoes_nota!E62*IRFA!$N$3)/Matriculas_atendidas!E62)*100,)))</f>
        <v>33.333333333333329</v>
      </c>
      <c r="F62" s="20">
        <f xml:space="preserve"> IF(Matriculas_atendidas!F62=0,"-",IF(Matriculas_atendidas!F62="-","-",IF(Matriculas_atendidas!F62&gt;0,((Desistencias_trancamentos!F62*IRFA!$L$3+Reprovacoes_falta!F62*IRFA!$M$3+Reprovacoes_nota!F62*IRFA!$N$3)/Matriculas_atendidas!F62)*100,)))</f>
        <v>16.666666666666664</v>
      </c>
      <c r="G62" s="20" t="str">
        <f xml:space="preserve"> IF(Matriculas_atendidas!G62=0,"-",IF(Matriculas_atendidas!G62="-","-",IF(Matriculas_atendidas!G62&gt;0,((Desistencias_trancamentos!G62*IRFA!$L$3+Reprovacoes_falta!G62*IRFA!$M$3+Reprovacoes_nota!G62*IRFA!$N$3)/Matriculas_atendidas!G62)*100,)))</f>
        <v>-</v>
      </c>
      <c r="H62" s="20" t="str">
        <f xml:space="preserve"> IF(Matriculas_atendidas!H62=0,"-",IF(Matriculas_atendidas!H62="-","-",IF(Matriculas_atendidas!H62&gt;0,((Desistencias_trancamentos!H62*IRFA!$L$3+Reprovacoes_falta!H62*IRFA!$M$3+Reprovacoes_nota!H62*IRFA!$N$3)/Matriculas_atendidas!H62)*100,)))</f>
        <v>-</v>
      </c>
      <c r="I62" s="20" t="str">
        <f xml:space="preserve"> IF(Matriculas_atendidas!I62=0,"-",IF(Matriculas_atendidas!I62="-","-",IF(Matriculas_atendidas!I62&gt;0,((Desistencias_trancamentos!I62*IRFA!$L$3+Reprovacoes_falta!I62*IRFA!$M$3+Reprovacoes_nota!I62*IRFA!$N$3)/Matriculas_atendidas!I62)*100,)))</f>
        <v>-</v>
      </c>
      <c r="J62" s="18">
        <f t="shared" si="0"/>
        <v>16.666666666666664</v>
      </c>
    </row>
    <row r="63" spans="1:10" x14ac:dyDescent="0.25">
      <c r="A63" s="5" t="s">
        <v>176</v>
      </c>
      <c r="B63" s="6" t="s">
        <v>262</v>
      </c>
      <c r="C63" s="20">
        <f xml:space="preserve"> IF(Matriculas_atendidas!C63=0,"-",IF(Matriculas_atendidas!C63="-","-",IF(Matriculas_atendidas!C63&gt;0,((Desistencias_trancamentos!C63*IRFA!$L$3+Reprovacoes_falta!C63*IRFA!$M$3+Reprovacoes_nota!C63*IRFA!$N$3)/Matriculas_atendidas!C63)*100,)))</f>
        <v>0</v>
      </c>
      <c r="D63" s="20" t="str">
        <f xml:space="preserve"> IF(Matriculas_atendidas!D63=0,"-",IF(Matriculas_atendidas!D63="-","-",IF(Matriculas_atendidas!D63&gt;0,((Desistencias_trancamentos!D63*IRFA!$L$3+Reprovacoes_falta!D63*IRFA!$M$3+Reprovacoes_nota!D63*IRFA!$N$3)/Matriculas_atendidas!D63)*100,)))</f>
        <v>-</v>
      </c>
      <c r="E63" s="20">
        <f xml:space="preserve"> IF(Matriculas_atendidas!E63=0,"-",IF(Matriculas_atendidas!E63="-","-",IF(Matriculas_atendidas!E63&gt;0,((Desistencias_trancamentos!E63*IRFA!$L$3+Reprovacoes_falta!E63*IRFA!$M$3+Reprovacoes_nota!E63*IRFA!$N$3)/Matriculas_atendidas!E63)*100,)))</f>
        <v>0</v>
      </c>
      <c r="F63" s="20">
        <f xml:space="preserve"> IF(Matriculas_atendidas!F63=0,"-",IF(Matriculas_atendidas!F63="-","-",IF(Matriculas_atendidas!F63&gt;0,((Desistencias_trancamentos!F63*IRFA!$L$3+Reprovacoes_falta!F63*IRFA!$M$3+Reprovacoes_nota!F63*IRFA!$N$3)/Matriculas_atendidas!F63)*100,)))</f>
        <v>0</v>
      </c>
      <c r="G63" s="20" t="str">
        <f xml:space="preserve"> IF(Matriculas_atendidas!G63=0,"-",IF(Matriculas_atendidas!G63="-","-",IF(Matriculas_atendidas!G63&gt;0,((Desistencias_trancamentos!G63*IRFA!$L$3+Reprovacoes_falta!G63*IRFA!$M$3+Reprovacoes_nota!G63*IRFA!$N$3)/Matriculas_atendidas!G63)*100,)))</f>
        <v>-</v>
      </c>
      <c r="H63" s="20">
        <f xml:space="preserve"> IF(Matriculas_atendidas!H63=0,"-",IF(Matriculas_atendidas!H63="-","-",IF(Matriculas_atendidas!H63&gt;0,((Desistencias_trancamentos!H63*IRFA!$L$3+Reprovacoes_falta!H63*IRFA!$M$3+Reprovacoes_nota!H63*IRFA!$N$3)/Matriculas_atendidas!H63)*100,)))</f>
        <v>3.5714285714285712</v>
      </c>
      <c r="I63" s="20">
        <f xml:space="preserve"> IF(Matriculas_atendidas!I63=0,"-",IF(Matriculas_atendidas!I63="-","-",IF(Matriculas_atendidas!I63&gt;0,((Desistencias_trancamentos!I63*IRFA!$L$3+Reprovacoes_falta!I63*IRFA!$M$3+Reprovacoes_nota!I63*IRFA!$N$3)/Matriculas_atendidas!I63)*100,)))</f>
        <v>0</v>
      </c>
      <c r="J63" s="18">
        <f t="shared" si="0"/>
        <v>0</v>
      </c>
    </row>
    <row r="64" spans="1:10" x14ac:dyDescent="0.25">
      <c r="A64" s="5" t="s">
        <v>177</v>
      </c>
      <c r="B64" s="6" t="s">
        <v>263</v>
      </c>
      <c r="C64" s="20">
        <f xml:space="preserve"> IF(Matriculas_atendidas!C64=0,"-",IF(Matriculas_atendidas!C64="-","-",IF(Matriculas_atendidas!C64&gt;0,((Desistencias_trancamentos!C64*IRFA!$L$3+Reprovacoes_falta!C64*IRFA!$M$3+Reprovacoes_nota!C64*IRFA!$N$3)/Matriculas_atendidas!C64)*100,)))</f>
        <v>0</v>
      </c>
      <c r="D64" s="20">
        <f xml:space="preserve"> IF(Matriculas_atendidas!D64=0,"-",IF(Matriculas_atendidas!D64="-","-",IF(Matriculas_atendidas!D64&gt;0,((Desistencias_trancamentos!D64*IRFA!$L$3+Reprovacoes_falta!D64*IRFA!$M$3+Reprovacoes_nota!D64*IRFA!$N$3)/Matriculas_atendidas!D64)*100,)))</f>
        <v>0</v>
      </c>
      <c r="E64" s="20">
        <f xml:space="preserve"> IF(Matriculas_atendidas!E64=0,"-",IF(Matriculas_atendidas!E64="-","-",IF(Matriculas_atendidas!E64&gt;0,((Desistencias_trancamentos!E64*IRFA!$L$3+Reprovacoes_falta!E64*IRFA!$M$3+Reprovacoes_nota!E64*IRFA!$N$3)/Matriculas_atendidas!E64)*100,)))</f>
        <v>16.666666666666664</v>
      </c>
      <c r="F64" s="20">
        <f xml:space="preserve"> IF(Matriculas_atendidas!F64=0,"-",IF(Matriculas_atendidas!F64="-","-",IF(Matriculas_atendidas!F64&gt;0,((Desistencias_trancamentos!F64*IRFA!$L$3+Reprovacoes_falta!F64*IRFA!$M$3+Reprovacoes_nota!F64*IRFA!$N$3)/Matriculas_atendidas!F64)*100,)))</f>
        <v>0</v>
      </c>
      <c r="G64" s="20" t="str">
        <f xml:space="preserve"> IF(Matriculas_atendidas!G64=0,"-",IF(Matriculas_atendidas!G64="-","-",IF(Matriculas_atendidas!G64&gt;0,((Desistencias_trancamentos!G64*IRFA!$L$3+Reprovacoes_falta!G64*IRFA!$M$3+Reprovacoes_nota!G64*IRFA!$N$3)/Matriculas_atendidas!G64)*100,)))</f>
        <v>-</v>
      </c>
      <c r="H64" s="20" t="str">
        <f xml:space="preserve"> IF(Matriculas_atendidas!H64=0,"-",IF(Matriculas_atendidas!H64="-","-",IF(Matriculas_atendidas!H64&gt;0,((Desistencias_trancamentos!H64*IRFA!$L$3+Reprovacoes_falta!H64*IRFA!$M$3+Reprovacoes_nota!H64*IRFA!$N$3)/Matriculas_atendidas!H64)*100,)))</f>
        <v>-</v>
      </c>
      <c r="I64" s="20" t="str">
        <f xml:space="preserve"> IF(Matriculas_atendidas!I64=0,"-",IF(Matriculas_atendidas!I64="-","-",IF(Matriculas_atendidas!I64&gt;0,((Desistencias_trancamentos!I64*IRFA!$L$3+Reprovacoes_falta!I64*IRFA!$M$3+Reprovacoes_nota!I64*IRFA!$N$3)/Matriculas_atendidas!I64)*100,)))</f>
        <v>-</v>
      </c>
      <c r="J64" s="18">
        <f t="shared" si="0"/>
        <v>4.1666666666666661</v>
      </c>
    </row>
    <row r="65" spans="1:10" x14ac:dyDescent="0.25">
      <c r="A65" s="5" t="s">
        <v>178</v>
      </c>
      <c r="B65" s="6" t="s">
        <v>264</v>
      </c>
      <c r="C65" s="20">
        <f xml:space="preserve"> IF(Matriculas_atendidas!C65=0,"-",IF(Matriculas_atendidas!C65="-","-",IF(Matriculas_atendidas!C65&gt;0,((Desistencias_trancamentos!C65*IRFA!$L$3+Reprovacoes_falta!C65*IRFA!$M$3+Reprovacoes_nota!C65*IRFA!$N$3)/Matriculas_atendidas!C65)*100,)))</f>
        <v>4.1666666666666661</v>
      </c>
      <c r="D65" s="20">
        <f xml:space="preserve"> IF(Matriculas_atendidas!D65=0,"-",IF(Matriculas_atendidas!D65="-","-",IF(Matriculas_atendidas!D65&gt;0,((Desistencias_trancamentos!D65*IRFA!$L$3+Reprovacoes_falta!D65*IRFA!$M$3+Reprovacoes_nota!D65*IRFA!$N$3)/Matriculas_atendidas!D65)*100,)))</f>
        <v>0</v>
      </c>
      <c r="E65" s="20">
        <f xml:space="preserve"> IF(Matriculas_atendidas!E65=0,"-",IF(Matriculas_atendidas!E65="-","-",IF(Matriculas_atendidas!E65&gt;0,((Desistencias_trancamentos!E65*IRFA!$L$3+Reprovacoes_falta!E65*IRFA!$M$3+Reprovacoes_nota!E65*IRFA!$N$3)/Matriculas_atendidas!E65)*100,)))</f>
        <v>0</v>
      </c>
      <c r="F65" s="20">
        <f xml:space="preserve"> IF(Matriculas_atendidas!F65=0,"-",IF(Matriculas_atendidas!F65="-","-",IF(Matriculas_atendidas!F65&gt;0,((Desistencias_trancamentos!F65*IRFA!$L$3+Reprovacoes_falta!F65*IRFA!$M$3+Reprovacoes_nota!F65*IRFA!$N$3)/Matriculas_atendidas!F65)*100,)))</f>
        <v>8.3333333333333321</v>
      </c>
      <c r="G65" s="20">
        <f xml:space="preserve"> IF(Matriculas_atendidas!G65=0,"-",IF(Matriculas_atendidas!G65="-","-",IF(Matriculas_atendidas!G65&gt;0,((Desistencias_trancamentos!G65*IRFA!$L$3+Reprovacoes_falta!G65*IRFA!$M$3+Reprovacoes_nota!G65*IRFA!$N$3)/Matriculas_atendidas!G65)*100,)))</f>
        <v>0</v>
      </c>
      <c r="H65" s="20" t="str">
        <f xml:space="preserve"> IF(Matriculas_atendidas!H65=0,"-",IF(Matriculas_atendidas!H65="-","-",IF(Matriculas_atendidas!H65&gt;0,((Desistencias_trancamentos!H65*IRFA!$L$3+Reprovacoes_falta!H65*IRFA!$M$3+Reprovacoes_nota!H65*IRFA!$N$3)/Matriculas_atendidas!H65)*100,)))</f>
        <v>-</v>
      </c>
      <c r="I65" s="20">
        <f xml:space="preserve"> IF(Matriculas_atendidas!I65=0,"-",IF(Matriculas_atendidas!I65="-","-",IF(Matriculas_atendidas!I65&gt;0,((Desistencias_trancamentos!I65*IRFA!$L$3+Reprovacoes_falta!I65*IRFA!$M$3+Reprovacoes_nota!I65*IRFA!$N$3)/Matriculas_atendidas!I65)*100,)))</f>
        <v>7.1428571428571423</v>
      </c>
      <c r="J65" s="18">
        <f t="shared" si="0"/>
        <v>3.1249999999999996</v>
      </c>
    </row>
    <row r="66" spans="1:10" x14ac:dyDescent="0.25">
      <c r="A66" s="5" t="s">
        <v>179</v>
      </c>
      <c r="B66" s="6" t="s">
        <v>265</v>
      </c>
      <c r="C66" s="20">
        <f xml:space="preserve"> IF(Matriculas_atendidas!C66=0,"-",IF(Matriculas_atendidas!C66="-","-",IF(Matriculas_atendidas!C66&gt;0,((Desistencias_trancamentos!C66*IRFA!$L$3+Reprovacoes_falta!C66*IRFA!$M$3+Reprovacoes_nota!C66*IRFA!$N$3)/Matriculas_atendidas!C66)*100,)))</f>
        <v>160</v>
      </c>
      <c r="D66" s="20">
        <f xml:space="preserve"> IF(Matriculas_atendidas!D66=0,"-",IF(Matriculas_atendidas!D66="-","-",IF(Matriculas_atendidas!D66&gt;0,((Desistencias_trancamentos!D66*IRFA!$L$3+Reprovacoes_falta!D66*IRFA!$M$3+Reprovacoes_nota!D66*IRFA!$N$3)/Matriculas_atendidas!D66)*100,)))</f>
        <v>43.18181818181818</v>
      </c>
      <c r="E66" s="20">
        <f xml:space="preserve"> IF(Matriculas_atendidas!E66=0,"-",IF(Matriculas_atendidas!E66="-","-",IF(Matriculas_atendidas!E66&gt;0,((Desistencias_trancamentos!E66*IRFA!$L$3+Reprovacoes_falta!E66*IRFA!$M$3+Reprovacoes_nota!E66*IRFA!$N$3)/Matriculas_atendidas!E66)*100,)))</f>
        <v>50</v>
      </c>
      <c r="F66" s="20">
        <f xml:space="preserve"> IF(Matriculas_atendidas!F66=0,"-",IF(Matriculas_atendidas!F66="-","-",IF(Matriculas_atendidas!F66&gt;0,((Desistencias_trancamentos!F66*IRFA!$L$3+Reprovacoes_falta!F66*IRFA!$M$3+Reprovacoes_nota!F66*IRFA!$N$3)/Matriculas_atendidas!F66)*100,)))</f>
        <v>35.416666666666671</v>
      </c>
      <c r="G66" s="20">
        <f xml:space="preserve"> IF(Matriculas_atendidas!G66=0,"-",IF(Matriculas_atendidas!G66="-","-",IF(Matriculas_atendidas!G66&gt;0,((Desistencias_trancamentos!G66*IRFA!$L$3+Reprovacoes_falta!G66*IRFA!$M$3+Reprovacoes_nota!G66*IRFA!$N$3)/Matriculas_atendidas!G66)*100,)))</f>
        <v>37.096774193548384</v>
      </c>
      <c r="H66" s="20" t="str">
        <f xml:space="preserve"> IF(Matriculas_atendidas!H66=0,"-",IF(Matriculas_atendidas!H66="-","-",IF(Matriculas_atendidas!H66&gt;0,((Desistencias_trancamentos!H66*IRFA!$L$3+Reprovacoes_falta!H66*IRFA!$M$3+Reprovacoes_nota!H66*IRFA!$N$3)/Matriculas_atendidas!H66)*100,)))</f>
        <v>-</v>
      </c>
      <c r="I66" s="20" t="str">
        <f xml:space="preserve"> IF(Matriculas_atendidas!I66=0,"-",IF(Matriculas_atendidas!I66="-","-",IF(Matriculas_atendidas!I66&gt;0,((Desistencias_trancamentos!I66*IRFA!$L$3+Reprovacoes_falta!I66*IRFA!$M$3+Reprovacoes_nota!I66*IRFA!$N$3)/Matriculas_atendidas!I66)*100,)))</f>
        <v>-</v>
      </c>
      <c r="J66" s="18">
        <f t="shared" si="0"/>
        <v>72.149621212121218</v>
      </c>
    </row>
    <row r="67" spans="1:10" x14ac:dyDescent="0.25">
      <c r="A67" s="5" t="s">
        <v>180</v>
      </c>
      <c r="B67" s="6" t="s">
        <v>266</v>
      </c>
      <c r="C67" s="20">
        <f xml:space="preserve"> IF(Matriculas_atendidas!C67=0,"-",IF(Matriculas_atendidas!C67="-","-",IF(Matriculas_atendidas!C67&gt;0,((Desistencias_trancamentos!C67*IRFA!$L$3+Reprovacoes_falta!C67*IRFA!$M$3+Reprovacoes_nota!C67*IRFA!$N$3)/Matriculas_atendidas!C67)*100,)))</f>
        <v>30.76923076923077</v>
      </c>
      <c r="D67" s="20">
        <f xml:space="preserve"> IF(Matriculas_atendidas!D67=0,"-",IF(Matriculas_atendidas!D67="-","-",IF(Matriculas_atendidas!D67&gt;0,((Desistencias_trancamentos!D67*IRFA!$L$3+Reprovacoes_falta!D67*IRFA!$M$3+Reprovacoes_nota!D67*IRFA!$N$3)/Matriculas_atendidas!D67)*100,)))</f>
        <v>46.428571428571431</v>
      </c>
      <c r="E67" s="20">
        <f xml:space="preserve"> IF(Matriculas_atendidas!E67=0,"-",IF(Matriculas_atendidas!E67="-","-",IF(Matriculas_atendidas!E67&gt;0,((Desistencias_trancamentos!E67*IRFA!$L$3+Reprovacoes_falta!E67*IRFA!$M$3+Reprovacoes_nota!E67*IRFA!$N$3)/Matriculas_atendidas!E67)*100,)))</f>
        <v>64.705882352941174</v>
      </c>
      <c r="F67" s="20">
        <f xml:space="preserve"> IF(Matriculas_atendidas!F67=0,"-",IF(Matriculas_atendidas!F67="-","-",IF(Matriculas_atendidas!F67&gt;0,((Desistencias_trancamentos!F67*IRFA!$L$3+Reprovacoes_falta!F67*IRFA!$M$3+Reprovacoes_nota!F67*IRFA!$N$3)/Matriculas_atendidas!F67)*100,)))</f>
        <v>47.222222222222221</v>
      </c>
      <c r="G67" s="20">
        <f xml:space="preserve"> IF(Matriculas_atendidas!G67=0,"-",IF(Matriculas_atendidas!G67="-","-",IF(Matriculas_atendidas!G67&gt;0,((Desistencias_trancamentos!G67*IRFA!$L$3+Reprovacoes_falta!G67*IRFA!$M$3+Reprovacoes_nota!G67*IRFA!$N$3)/Matriculas_atendidas!G67)*100,)))</f>
        <v>56.25</v>
      </c>
      <c r="H67" s="20">
        <f xml:space="preserve"> IF(Matriculas_atendidas!H67=0,"-",IF(Matriculas_atendidas!H67="-","-",IF(Matriculas_atendidas!H67&gt;0,((Desistencias_trancamentos!H67*IRFA!$L$3+Reprovacoes_falta!H67*IRFA!$M$3+Reprovacoes_nota!H67*IRFA!$N$3)/Matriculas_atendidas!H67)*100,)))</f>
        <v>46.428571428571431</v>
      </c>
      <c r="I67" s="20">
        <f xml:space="preserve"> IF(Matriculas_atendidas!I67=0,"-",IF(Matriculas_atendidas!I67="-","-",IF(Matriculas_atendidas!I67&gt;0,((Desistencias_trancamentos!I67*IRFA!$L$3+Reprovacoes_falta!I67*IRFA!$M$3+Reprovacoes_nota!I67*IRFA!$N$3)/Matriculas_atendidas!I67)*100,)))</f>
        <v>59.523809523809526</v>
      </c>
      <c r="J67" s="18">
        <f t="shared" si="0"/>
        <v>47.281476693241402</v>
      </c>
    </row>
    <row r="68" spans="1:10" x14ac:dyDescent="0.25">
      <c r="A68" s="5" t="s">
        <v>181</v>
      </c>
      <c r="B68" s="6" t="s">
        <v>208</v>
      </c>
      <c r="C68" s="20">
        <f xml:space="preserve"> IF(Matriculas_atendidas!C68=0,"-",IF(Matriculas_atendidas!C68="-","-",IF(Matriculas_atendidas!C68&gt;0,((Desistencias_trancamentos!C68*IRFA!$L$3+Reprovacoes_falta!C68*IRFA!$M$3+Reprovacoes_nota!C68*IRFA!$N$3)/Matriculas_atendidas!C68)*100,)))</f>
        <v>0</v>
      </c>
      <c r="D68" s="20">
        <f xml:space="preserve"> IF(Matriculas_atendidas!D68=0,"-",IF(Matriculas_atendidas!D68="-","-",IF(Matriculas_atendidas!D68&gt;0,((Desistencias_trancamentos!D68*IRFA!$L$3+Reprovacoes_falta!D68*IRFA!$M$3+Reprovacoes_nota!D68*IRFA!$N$3)/Matriculas_atendidas!D68)*100,)))</f>
        <v>0</v>
      </c>
      <c r="E68" s="20">
        <f xml:space="preserve"> IF(Matriculas_atendidas!E68=0,"-",IF(Matriculas_atendidas!E68="-","-",IF(Matriculas_atendidas!E68&gt;0,((Desistencias_trancamentos!E68*IRFA!$L$3+Reprovacoes_falta!E68*IRFA!$M$3+Reprovacoes_nota!E68*IRFA!$N$3)/Matriculas_atendidas!E68)*100,)))</f>
        <v>0</v>
      </c>
      <c r="F68" s="20">
        <f xml:space="preserve"> IF(Matriculas_atendidas!F68=0,"-",IF(Matriculas_atendidas!F68="-","-",IF(Matriculas_atendidas!F68&gt;0,((Desistencias_trancamentos!F68*IRFA!$L$3+Reprovacoes_falta!F68*IRFA!$M$3+Reprovacoes_nota!F68*IRFA!$N$3)/Matriculas_atendidas!F68)*100,)))</f>
        <v>0</v>
      </c>
      <c r="G68" s="20">
        <f xml:space="preserve"> IF(Matriculas_atendidas!G68=0,"-",IF(Matriculas_atendidas!G68="-","-",IF(Matriculas_atendidas!G68&gt;0,((Desistencias_trancamentos!G68*IRFA!$L$3+Reprovacoes_falta!G68*IRFA!$M$3+Reprovacoes_nota!G68*IRFA!$N$3)/Matriculas_atendidas!G68)*100,)))</f>
        <v>25</v>
      </c>
      <c r="H68" s="20">
        <f xml:space="preserve"> IF(Matriculas_atendidas!H68=0,"-",IF(Matriculas_atendidas!H68="-","-",IF(Matriculas_atendidas!H68&gt;0,((Desistencias_trancamentos!H68*IRFA!$L$3+Reprovacoes_falta!H68*IRFA!$M$3+Reprovacoes_nota!H68*IRFA!$N$3)/Matriculas_atendidas!H68)*100,)))</f>
        <v>0</v>
      </c>
      <c r="I68" s="20" t="str">
        <f xml:space="preserve"> IF(Matriculas_atendidas!I68=0,"-",IF(Matriculas_atendidas!I68="-","-",IF(Matriculas_atendidas!I68&gt;0,((Desistencias_trancamentos!I68*IRFA!$L$3+Reprovacoes_falta!I68*IRFA!$M$3+Reprovacoes_nota!I68*IRFA!$N$3)/Matriculas_atendidas!I68)*100,)))</f>
        <v>-</v>
      </c>
      <c r="J68" s="18">
        <f t="shared" ref="J68:J79" si="1">AVERAGE(C68:F68)</f>
        <v>0</v>
      </c>
    </row>
    <row r="69" spans="1:10" x14ac:dyDescent="0.25">
      <c r="A69" s="5" t="s">
        <v>182</v>
      </c>
      <c r="B69" s="6" t="s">
        <v>267</v>
      </c>
      <c r="C69" s="20">
        <f xml:space="preserve"> IF(Matriculas_atendidas!C69=0,"-",IF(Matriculas_atendidas!C69="-","-",IF(Matriculas_atendidas!C69&gt;0,((Desistencias_trancamentos!C69*IRFA!$L$3+Reprovacoes_falta!C69*IRFA!$M$3+Reprovacoes_nota!C69*IRFA!$N$3)/Matriculas_atendidas!C69)*100,)))</f>
        <v>12.5</v>
      </c>
      <c r="D69" s="20">
        <f xml:space="preserve"> IF(Matriculas_atendidas!D69=0,"-",IF(Matriculas_atendidas!D69="-","-",IF(Matriculas_atendidas!D69&gt;0,((Desistencias_trancamentos!D69*IRFA!$L$3+Reprovacoes_falta!D69*IRFA!$M$3+Reprovacoes_nota!D69*IRFA!$N$3)/Matriculas_atendidas!D69)*100,)))</f>
        <v>0</v>
      </c>
      <c r="E69" s="20">
        <f xml:space="preserve"> IF(Matriculas_atendidas!E69=0,"-",IF(Matriculas_atendidas!E69="-","-",IF(Matriculas_atendidas!E69&gt;0,((Desistencias_trancamentos!E69*IRFA!$L$3+Reprovacoes_falta!E69*IRFA!$M$3+Reprovacoes_nota!E69*IRFA!$N$3)/Matriculas_atendidas!E69)*100,)))</f>
        <v>0</v>
      </c>
      <c r="F69" s="20">
        <f xml:space="preserve"> IF(Matriculas_atendidas!F69=0,"-",IF(Matriculas_atendidas!F69="-","-",IF(Matriculas_atendidas!F69&gt;0,((Desistencias_trancamentos!F69*IRFA!$L$3+Reprovacoes_falta!F69*IRFA!$M$3+Reprovacoes_nota!F69*IRFA!$N$3)/Matriculas_atendidas!F69)*100,)))</f>
        <v>5.5555555555555554</v>
      </c>
      <c r="G69" s="20">
        <f xml:space="preserve"> IF(Matriculas_atendidas!G69=0,"-",IF(Matriculas_atendidas!G69="-","-",IF(Matriculas_atendidas!G69&gt;0,((Desistencias_trancamentos!G69*IRFA!$L$3+Reprovacoes_falta!G69*IRFA!$M$3+Reprovacoes_nota!G69*IRFA!$N$3)/Matriculas_atendidas!G69)*100,)))</f>
        <v>4.5454545454545459</v>
      </c>
      <c r="H69" s="20">
        <f xml:space="preserve"> IF(Matriculas_atendidas!H69=0,"-",IF(Matriculas_atendidas!H69="-","-",IF(Matriculas_atendidas!H69&gt;0,((Desistencias_trancamentos!H69*IRFA!$L$3+Reprovacoes_falta!H69*IRFA!$M$3+Reprovacoes_nota!H69*IRFA!$N$3)/Matriculas_atendidas!H69)*100,)))</f>
        <v>0</v>
      </c>
      <c r="I69" s="20">
        <f xml:space="preserve"> IF(Matriculas_atendidas!I69=0,"-",IF(Matriculas_atendidas!I69="-","-",IF(Matriculas_atendidas!I69&gt;0,((Desistencias_trancamentos!I69*IRFA!$L$3+Reprovacoes_falta!I69*IRFA!$M$3+Reprovacoes_nota!I69*IRFA!$N$3)/Matriculas_atendidas!I69)*100,)))</f>
        <v>11.538461538461538</v>
      </c>
      <c r="J69" s="18">
        <f t="shared" si="1"/>
        <v>4.5138888888888893</v>
      </c>
    </row>
    <row r="70" spans="1:10" x14ac:dyDescent="0.25">
      <c r="A70" s="5" t="s">
        <v>183</v>
      </c>
      <c r="B70" s="6" t="s">
        <v>209</v>
      </c>
      <c r="C70" s="20">
        <f xml:space="preserve"> IF(Matriculas_atendidas!C70=0,"-",IF(Matriculas_atendidas!C70="-","-",IF(Matriculas_atendidas!C70&gt;0,((Desistencias_trancamentos!C70*IRFA!$L$3+Reprovacoes_falta!C70*IRFA!$M$3+Reprovacoes_nota!C70*IRFA!$N$3)/Matriculas_atendidas!C70)*100,)))</f>
        <v>0</v>
      </c>
      <c r="D70" s="20">
        <f xml:space="preserve"> IF(Matriculas_atendidas!D70=0,"-",IF(Matriculas_atendidas!D70="-","-",IF(Matriculas_atendidas!D70&gt;0,((Desistencias_trancamentos!D70*IRFA!$L$3+Reprovacoes_falta!D70*IRFA!$M$3+Reprovacoes_nota!D70*IRFA!$N$3)/Matriculas_atendidas!D70)*100,)))</f>
        <v>0</v>
      </c>
      <c r="E70" s="20">
        <f xml:space="preserve"> IF(Matriculas_atendidas!E70=0,"-",IF(Matriculas_atendidas!E70="-","-",IF(Matriculas_atendidas!E70&gt;0,((Desistencias_trancamentos!E70*IRFA!$L$3+Reprovacoes_falta!E70*IRFA!$M$3+Reprovacoes_nota!E70*IRFA!$N$3)/Matriculas_atendidas!E70)*100,)))</f>
        <v>0</v>
      </c>
      <c r="F70" s="20">
        <f xml:space="preserve"> IF(Matriculas_atendidas!F70=0,"-",IF(Matriculas_atendidas!F70="-","-",IF(Matriculas_atendidas!F70&gt;0,((Desistencias_trancamentos!F70*IRFA!$L$3+Reprovacoes_falta!F70*IRFA!$M$3+Reprovacoes_nota!F70*IRFA!$N$3)/Matriculas_atendidas!F70)*100,)))</f>
        <v>0</v>
      </c>
      <c r="G70" s="20">
        <f xml:space="preserve"> IF(Matriculas_atendidas!G70=0,"-",IF(Matriculas_atendidas!G70="-","-",IF(Matriculas_atendidas!G70&gt;0,((Desistencias_trancamentos!G70*IRFA!$L$3+Reprovacoes_falta!G70*IRFA!$M$3+Reprovacoes_nota!G70*IRFA!$N$3)/Matriculas_atendidas!G70)*100,)))</f>
        <v>0</v>
      </c>
      <c r="H70" s="20">
        <f xml:space="preserve"> IF(Matriculas_atendidas!H70=0,"-",IF(Matriculas_atendidas!H70="-","-",IF(Matriculas_atendidas!H70&gt;0,((Desistencias_trancamentos!H70*IRFA!$L$3+Reprovacoes_falta!H70*IRFA!$M$3+Reprovacoes_nota!H70*IRFA!$N$3)/Matriculas_atendidas!H70)*100,)))</f>
        <v>14.285714285714285</v>
      </c>
      <c r="I70" s="20" t="str">
        <f xml:space="preserve"> IF(Matriculas_atendidas!I70=0,"-",IF(Matriculas_atendidas!I70="-","-",IF(Matriculas_atendidas!I70&gt;0,((Desistencias_trancamentos!I70*IRFA!$L$3+Reprovacoes_falta!I70*IRFA!$M$3+Reprovacoes_nota!I70*IRFA!$N$3)/Matriculas_atendidas!I70)*100,)))</f>
        <v>-</v>
      </c>
      <c r="J70" s="18">
        <f t="shared" si="1"/>
        <v>0</v>
      </c>
    </row>
    <row r="71" spans="1:10" x14ac:dyDescent="0.25">
      <c r="A71" s="5" t="s">
        <v>184</v>
      </c>
      <c r="B71" s="6" t="s">
        <v>210</v>
      </c>
      <c r="C71" s="20">
        <f xml:space="preserve"> IF(Matriculas_atendidas!C71=0,"-",IF(Matriculas_atendidas!C71="-","-",IF(Matriculas_atendidas!C71&gt;0,((Desistencias_trancamentos!C71*IRFA!$L$3+Reprovacoes_falta!C71*IRFA!$M$3+Reprovacoes_nota!C71*IRFA!$N$3)/Matriculas_atendidas!C71)*100,)))</f>
        <v>7.6923076923076925</v>
      </c>
      <c r="D71" s="20">
        <f xml:space="preserve"> IF(Matriculas_atendidas!D71=0,"-",IF(Matriculas_atendidas!D71="-","-",IF(Matriculas_atendidas!D71&gt;0,((Desistencias_trancamentos!D71*IRFA!$L$3+Reprovacoes_falta!D71*IRFA!$M$3+Reprovacoes_nota!D71*IRFA!$N$3)/Matriculas_atendidas!D71)*100,)))</f>
        <v>0</v>
      </c>
      <c r="E71" s="20">
        <f xml:space="preserve"> IF(Matriculas_atendidas!E71=0,"-",IF(Matriculas_atendidas!E71="-","-",IF(Matriculas_atendidas!E71&gt;0,((Desistencias_trancamentos!E71*IRFA!$L$3+Reprovacoes_falta!E71*IRFA!$M$3+Reprovacoes_nota!E71*IRFA!$N$3)/Matriculas_atendidas!E71)*100,)))</f>
        <v>3.8461538461538463</v>
      </c>
      <c r="F71" s="20">
        <f xml:space="preserve"> IF(Matriculas_atendidas!F71=0,"-",IF(Matriculas_atendidas!F71="-","-",IF(Matriculas_atendidas!F71&gt;0,((Desistencias_trancamentos!F71*IRFA!$L$3+Reprovacoes_falta!F71*IRFA!$M$3+Reprovacoes_nota!F71*IRFA!$N$3)/Matriculas_atendidas!F71)*100,)))</f>
        <v>7.6923076923076925</v>
      </c>
      <c r="G71" s="20">
        <f xml:space="preserve"> IF(Matriculas_atendidas!G71=0,"-",IF(Matriculas_atendidas!G71="-","-",IF(Matriculas_atendidas!G71&gt;0,((Desistencias_trancamentos!G71*IRFA!$L$3+Reprovacoes_falta!G71*IRFA!$M$3+Reprovacoes_nota!G71*IRFA!$N$3)/Matriculas_atendidas!G71)*100,)))</f>
        <v>6.25</v>
      </c>
      <c r="H71" s="20">
        <f xml:space="preserve"> IF(Matriculas_atendidas!H71=0,"-",IF(Matriculas_atendidas!H71="-","-",IF(Matriculas_atendidas!H71&gt;0,((Desistencias_trancamentos!H71*IRFA!$L$3+Reprovacoes_falta!H71*IRFA!$M$3+Reprovacoes_nota!H71*IRFA!$N$3)/Matriculas_atendidas!H71)*100,)))</f>
        <v>30</v>
      </c>
      <c r="I71" s="20">
        <f xml:space="preserve"> IF(Matriculas_atendidas!I71=0,"-",IF(Matriculas_atendidas!I71="-","-",IF(Matriculas_atendidas!I71&gt;0,((Desistencias_trancamentos!I71*IRFA!$L$3+Reprovacoes_falta!I71*IRFA!$M$3+Reprovacoes_nota!I71*IRFA!$N$3)/Matriculas_atendidas!I71)*100,)))</f>
        <v>0</v>
      </c>
      <c r="J71" s="18">
        <f t="shared" si="1"/>
        <v>4.8076923076923075</v>
      </c>
    </row>
    <row r="72" spans="1:10" x14ac:dyDescent="0.25">
      <c r="A72" s="5" t="s">
        <v>185</v>
      </c>
      <c r="B72" s="6" t="s">
        <v>268</v>
      </c>
      <c r="C72" s="20">
        <f xml:space="preserve"> IF(Matriculas_atendidas!C72=0,"-",IF(Matriculas_atendidas!C72="-","-",IF(Matriculas_atendidas!C72&gt;0,((Desistencias_trancamentos!C72*IRFA!$L$3+Reprovacoes_falta!C72*IRFA!$M$3+Reprovacoes_nota!C72*IRFA!$N$3)/Matriculas_atendidas!C72)*100,)))</f>
        <v>4.5454545454545459</v>
      </c>
      <c r="D72" s="20">
        <f xml:space="preserve"> IF(Matriculas_atendidas!D72=0,"-",IF(Matriculas_atendidas!D72="-","-",IF(Matriculas_atendidas!D72&gt;0,((Desistencias_trancamentos!D72*IRFA!$L$3+Reprovacoes_falta!D72*IRFA!$M$3+Reprovacoes_nota!D72*IRFA!$N$3)/Matriculas_atendidas!D72)*100,)))</f>
        <v>0</v>
      </c>
      <c r="E72" s="20">
        <f xml:space="preserve"> IF(Matriculas_atendidas!E72=0,"-",IF(Matriculas_atendidas!E72="-","-",IF(Matriculas_atendidas!E72&gt;0,((Desistencias_trancamentos!E72*IRFA!$L$3+Reprovacoes_falta!E72*IRFA!$M$3+Reprovacoes_nota!E72*IRFA!$N$3)/Matriculas_atendidas!E72)*100,)))</f>
        <v>0</v>
      </c>
      <c r="F72" s="20">
        <f xml:space="preserve"> IF(Matriculas_atendidas!F72=0,"-",IF(Matriculas_atendidas!F72="-","-",IF(Matriculas_atendidas!F72&gt;0,((Desistencias_trancamentos!F72*IRFA!$L$3+Reprovacoes_falta!F72*IRFA!$M$3+Reprovacoes_nota!F72*IRFA!$N$3)/Matriculas_atendidas!F72)*100,)))</f>
        <v>12.5</v>
      </c>
      <c r="G72" s="20">
        <f xml:space="preserve"> IF(Matriculas_atendidas!G72=0,"-",IF(Matriculas_atendidas!G72="-","-",IF(Matriculas_atendidas!G72&gt;0,((Desistencias_trancamentos!G72*IRFA!$L$3+Reprovacoes_falta!G72*IRFA!$M$3+Reprovacoes_nota!G72*IRFA!$N$3)/Matriculas_atendidas!G72)*100,)))</f>
        <v>0</v>
      </c>
      <c r="H72" s="20">
        <f xml:space="preserve"> IF(Matriculas_atendidas!H72=0,"-",IF(Matriculas_atendidas!H72="-","-",IF(Matriculas_atendidas!H72&gt;0,((Desistencias_trancamentos!H72*IRFA!$L$3+Reprovacoes_falta!H72*IRFA!$M$3+Reprovacoes_nota!H72*IRFA!$N$3)/Matriculas_atendidas!H72)*100,)))</f>
        <v>6.8965517241379306</v>
      </c>
      <c r="I72" s="20">
        <f xml:space="preserve"> IF(Matriculas_atendidas!I72=0,"-",IF(Matriculas_atendidas!I72="-","-",IF(Matriculas_atendidas!I72&gt;0,((Desistencias_trancamentos!I72*IRFA!$L$3+Reprovacoes_falta!I72*IRFA!$M$3+Reprovacoes_nota!I72*IRFA!$N$3)/Matriculas_atendidas!I72)*100,)))</f>
        <v>2.5</v>
      </c>
      <c r="J72" s="18">
        <f t="shared" si="1"/>
        <v>4.2613636363636367</v>
      </c>
    </row>
    <row r="73" spans="1:10" x14ac:dyDescent="0.25">
      <c r="A73" s="5" t="s">
        <v>186</v>
      </c>
      <c r="B73" s="6" t="s">
        <v>211</v>
      </c>
      <c r="C73" s="20">
        <f xml:space="preserve"> IF(Matriculas_atendidas!C73=0,"-",IF(Matriculas_atendidas!C73="-","-",IF(Matriculas_atendidas!C73&gt;0,((Desistencias_trancamentos!C73*IRFA!$L$3+Reprovacoes_falta!C73*IRFA!$M$3+Reprovacoes_nota!C73*IRFA!$N$3)/Matriculas_atendidas!C73)*100,)))</f>
        <v>0</v>
      </c>
      <c r="D73" s="20">
        <f xml:space="preserve"> IF(Matriculas_atendidas!D73=0,"-",IF(Matriculas_atendidas!D73="-","-",IF(Matriculas_atendidas!D73&gt;0,((Desistencias_trancamentos!D73*IRFA!$L$3+Reprovacoes_falta!D73*IRFA!$M$3+Reprovacoes_nota!D73*IRFA!$N$3)/Matriculas_atendidas!D73)*100,)))</f>
        <v>4.5454545454545459</v>
      </c>
      <c r="E73" s="20">
        <f xml:space="preserve"> IF(Matriculas_atendidas!E73=0,"-",IF(Matriculas_atendidas!E73="-","-",IF(Matriculas_atendidas!E73&gt;0,((Desistencias_trancamentos!E73*IRFA!$L$3+Reprovacoes_falta!E73*IRFA!$M$3+Reprovacoes_nota!E73*IRFA!$N$3)/Matriculas_atendidas!E73)*100,)))</f>
        <v>0</v>
      </c>
      <c r="F73" s="20">
        <f xml:space="preserve"> IF(Matriculas_atendidas!F73=0,"-",IF(Matriculas_atendidas!F73="-","-",IF(Matriculas_atendidas!F73&gt;0,((Desistencias_trancamentos!F73*IRFA!$L$3+Reprovacoes_falta!F73*IRFA!$M$3+Reprovacoes_nota!F73*IRFA!$N$3)/Matriculas_atendidas!F73)*100,)))</f>
        <v>0</v>
      </c>
      <c r="G73" s="20">
        <f xml:space="preserve"> IF(Matriculas_atendidas!G73=0,"-",IF(Matriculas_atendidas!G73="-","-",IF(Matriculas_atendidas!G73&gt;0,((Desistencias_trancamentos!G73*IRFA!$L$3+Reprovacoes_falta!G73*IRFA!$M$3+Reprovacoes_nota!G73*IRFA!$N$3)/Matriculas_atendidas!G73)*100,)))</f>
        <v>0</v>
      </c>
      <c r="H73" s="20">
        <f xml:space="preserve"> IF(Matriculas_atendidas!H73=0,"-",IF(Matriculas_atendidas!H73="-","-",IF(Matriculas_atendidas!H73&gt;0,((Desistencias_trancamentos!H73*IRFA!$L$3+Reprovacoes_falta!H73*IRFA!$M$3+Reprovacoes_nota!H73*IRFA!$N$3)/Matriculas_atendidas!H73)*100,)))</f>
        <v>0</v>
      </c>
      <c r="I73" s="20">
        <f xml:space="preserve"> IF(Matriculas_atendidas!I73=0,"-",IF(Matriculas_atendidas!I73="-","-",IF(Matriculas_atendidas!I73&gt;0,((Desistencias_trancamentos!I73*IRFA!$L$3+Reprovacoes_falta!I73*IRFA!$M$3+Reprovacoes_nota!I73*IRFA!$N$3)/Matriculas_atendidas!I73)*100,)))</f>
        <v>6.25</v>
      </c>
      <c r="J73" s="18">
        <f t="shared" si="1"/>
        <v>1.1363636363636365</v>
      </c>
    </row>
    <row r="74" spans="1:10" x14ac:dyDescent="0.25">
      <c r="A74" s="5" t="s">
        <v>187</v>
      </c>
      <c r="B74" s="6" t="s">
        <v>269</v>
      </c>
      <c r="C74" s="20">
        <f xml:space="preserve"> IF(Matriculas_atendidas!C74=0,"-",IF(Matriculas_atendidas!C74="-","-",IF(Matriculas_atendidas!C74&gt;0,((Desistencias_trancamentos!C74*IRFA!$L$3+Reprovacoes_falta!C74*IRFA!$M$3+Reprovacoes_nota!C74*IRFA!$N$3)/Matriculas_atendidas!C74)*100,)))</f>
        <v>15.384615384615385</v>
      </c>
      <c r="D74" s="20">
        <f xml:space="preserve"> IF(Matriculas_atendidas!D74=0,"-",IF(Matriculas_atendidas!D74="-","-",IF(Matriculas_atendidas!D74&gt;0,((Desistencias_trancamentos!D74*IRFA!$L$3+Reprovacoes_falta!D74*IRFA!$M$3+Reprovacoes_nota!D74*IRFA!$N$3)/Matriculas_atendidas!D74)*100,)))</f>
        <v>8.3333333333333321</v>
      </c>
      <c r="E74" s="20">
        <f xml:space="preserve"> IF(Matriculas_atendidas!E74=0,"-",IF(Matriculas_atendidas!E74="-","-",IF(Matriculas_atendidas!E74&gt;0,((Desistencias_trancamentos!E74*IRFA!$L$3+Reprovacoes_falta!E74*IRFA!$M$3+Reprovacoes_nota!E74*IRFA!$N$3)/Matriculas_atendidas!E74)*100,)))</f>
        <v>17.647058823529413</v>
      </c>
      <c r="F74" s="20">
        <f xml:space="preserve"> IF(Matriculas_atendidas!F74=0,"-",IF(Matriculas_atendidas!F74="-","-",IF(Matriculas_atendidas!F74&gt;0,((Desistencias_trancamentos!F74*IRFA!$L$3+Reprovacoes_falta!F74*IRFA!$M$3+Reprovacoes_nota!F74*IRFA!$N$3)/Matriculas_atendidas!F74)*100,)))</f>
        <v>22.5</v>
      </c>
      <c r="G74" s="20">
        <f xml:space="preserve"> IF(Matriculas_atendidas!G74=0,"-",IF(Matriculas_atendidas!G74="-","-",IF(Matriculas_atendidas!G74&gt;0,((Desistencias_trancamentos!G74*IRFA!$L$3+Reprovacoes_falta!G74*IRFA!$M$3+Reprovacoes_nota!G74*IRFA!$N$3)/Matriculas_atendidas!G74)*100,)))</f>
        <v>52.380952380952387</v>
      </c>
      <c r="H74" s="20">
        <f xml:space="preserve"> IF(Matriculas_atendidas!H74=0,"-",IF(Matriculas_atendidas!H74="-","-",IF(Matriculas_atendidas!H74&gt;0,((Desistencias_trancamentos!H74*IRFA!$L$3+Reprovacoes_falta!H74*IRFA!$M$3+Reprovacoes_nota!H74*IRFA!$N$3)/Matriculas_atendidas!H74)*100,)))</f>
        <v>20.27027027027027</v>
      </c>
      <c r="I74" s="20">
        <f xml:space="preserve"> IF(Matriculas_atendidas!I74=0,"-",IF(Matriculas_atendidas!I74="-","-",IF(Matriculas_atendidas!I74&gt;0,((Desistencias_trancamentos!I74*IRFA!$L$3+Reprovacoes_falta!I74*IRFA!$M$3+Reprovacoes_nota!I74*IRFA!$N$3)/Matriculas_atendidas!I74)*100,)))</f>
        <v>33.333333333333329</v>
      </c>
      <c r="J74" s="18">
        <f t="shared" si="1"/>
        <v>15.966251885369532</v>
      </c>
    </row>
    <row r="75" spans="1:10" x14ac:dyDescent="0.25">
      <c r="A75" s="5" t="s">
        <v>188</v>
      </c>
      <c r="B75" s="6" t="s">
        <v>270</v>
      </c>
      <c r="C75" s="20">
        <f xml:space="preserve"> IF(Matriculas_atendidas!C75=0,"-",IF(Matriculas_atendidas!C75="-","-",IF(Matriculas_atendidas!C75&gt;0,((Desistencias_trancamentos!C75*IRFA!$L$3+Reprovacoes_falta!C75*IRFA!$M$3+Reprovacoes_nota!C75*IRFA!$N$3)/Matriculas_atendidas!C75)*100,)))</f>
        <v>0</v>
      </c>
      <c r="D75" s="20">
        <f xml:space="preserve"> IF(Matriculas_atendidas!D75=0,"-",IF(Matriculas_atendidas!D75="-","-",IF(Matriculas_atendidas!D75&gt;0,((Desistencias_trancamentos!D75*IRFA!$L$3+Reprovacoes_falta!D75*IRFA!$M$3+Reprovacoes_nota!D75*IRFA!$N$3)/Matriculas_atendidas!D75)*100,)))</f>
        <v>16.666666666666664</v>
      </c>
      <c r="E75" s="20">
        <f xml:space="preserve"> IF(Matriculas_atendidas!E75=0,"-",IF(Matriculas_atendidas!E75="-","-",IF(Matriculas_atendidas!E75&gt;0,((Desistencias_trancamentos!E75*IRFA!$L$3+Reprovacoes_falta!E75*IRFA!$M$3+Reprovacoes_nota!E75*IRFA!$N$3)/Matriculas_atendidas!E75)*100,)))</f>
        <v>3.5714285714285712</v>
      </c>
      <c r="F75" s="20">
        <f xml:space="preserve"> IF(Matriculas_atendidas!F75=0,"-",IF(Matriculas_atendidas!F75="-","-",IF(Matriculas_atendidas!F75&gt;0,((Desistencias_trancamentos!F75*IRFA!$L$3+Reprovacoes_falta!F75*IRFA!$M$3+Reprovacoes_nota!F75*IRFA!$N$3)/Matriculas_atendidas!F75)*100,)))</f>
        <v>5.5555555555555554</v>
      </c>
      <c r="G75" s="20">
        <f xml:space="preserve"> IF(Matriculas_atendidas!G75=0,"-",IF(Matriculas_atendidas!G75="-","-",IF(Matriculas_atendidas!G75&gt;0,((Desistencias_trancamentos!G75*IRFA!$L$3+Reprovacoes_falta!G75*IRFA!$M$3+Reprovacoes_nota!G75*IRFA!$N$3)/Matriculas_atendidas!G75)*100,)))</f>
        <v>4.1666666666666661</v>
      </c>
      <c r="H75" s="20" t="str">
        <f xml:space="preserve"> IF(Matriculas_atendidas!H75=0,"-",IF(Matriculas_atendidas!H75="-","-",IF(Matriculas_atendidas!H75&gt;0,((Desistencias_trancamentos!H75*IRFA!$L$3+Reprovacoes_falta!H75*IRFA!$M$3+Reprovacoes_nota!H75*IRFA!$N$3)/Matriculas_atendidas!H75)*100,)))</f>
        <v>-</v>
      </c>
      <c r="I75" s="20" t="str">
        <f xml:space="preserve"> IF(Matriculas_atendidas!I75=0,"-",IF(Matriculas_atendidas!I75="-","-",IF(Matriculas_atendidas!I75&gt;0,((Desistencias_trancamentos!I75*IRFA!$L$3+Reprovacoes_falta!I75*IRFA!$M$3+Reprovacoes_nota!I75*IRFA!$N$3)/Matriculas_atendidas!I75)*100,)))</f>
        <v>-</v>
      </c>
      <c r="J75" s="18">
        <f t="shared" si="1"/>
        <v>6.4484126984126977</v>
      </c>
    </row>
    <row r="76" spans="1:10" x14ac:dyDescent="0.25">
      <c r="A76" s="5" t="s">
        <v>189</v>
      </c>
      <c r="B76" s="6" t="s">
        <v>271</v>
      </c>
      <c r="C76" s="20">
        <f xml:space="preserve"> IF(Matriculas_atendidas!C76=0,"-",IF(Matriculas_atendidas!C76="-","-",IF(Matriculas_atendidas!C76&gt;0,((Desistencias_trancamentos!C76*IRFA!$L$3+Reprovacoes_falta!C76*IRFA!$M$3+Reprovacoes_nota!C76*IRFA!$N$3)/Matriculas_atendidas!C76)*100,)))</f>
        <v>16.666666666666664</v>
      </c>
      <c r="D76" s="20">
        <f xml:space="preserve"> IF(Matriculas_atendidas!D76=0,"-",IF(Matriculas_atendidas!D76="-","-",IF(Matriculas_atendidas!D76&gt;0,((Desistencias_trancamentos!D76*IRFA!$L$3+Reprovacoes_falta!D76*IRFA!$M$3+Reprovacoes_nota!D76*IRFA!$N$3)/Matriculas_atendidas!D76)*100,)))</f>
        <v>4.5454545454545459</v>
      </c>
      <c r="E76" s="20">
        <f xml:space="preserve"> IF(Matriculas_atendidas!E76=0,"-",IF(Matriculas_atendidas!E76="-","-",IF(Matriculas_atendidas!E76&gt;0,((Desistencias_trancamentos!E76*IRFA!$L$3+Reprovacoes_falta!E76*IRFA!$M$3+Reprovacoes_nota!E76*IRFA!$N$3)/Matriculas_atendidas!E76)*100,)))</f>
        <v>27.083333333333332</v>
      </c>
      <c r="F76" s="20">
        <f xml:space="preserve"> IF(Matriculas_atendidas!F76=0,"-",IF(Matriculas_atendidas!F76="-","-",IF(Matriculas_atendidas!F76&gt;0,((Desistencias_trancamentos!F76*IRFA!$L$3+Reprovacoes_falta!F76*IRFA!$M$3+Reprovacoes_nota!F76*IRFA!$N$3)/Matriculas_atendidas!F76)*100,)))</f>
        <v>36.666666666666664</v>
      </c>
      <c r="G76" s="20">
        <f xml:space="preserve"> IF(Matriculas_atendidas!G76=0,"-",IF(Matriculas_atendidas!G76="-","-",IF(Matriculas_atendidas!G76&gt;0,((Desistencias_trancamentos!G76*IRFA!$L$3+Reprovacoes_falta!G76*IRFA!$M$3+Reprovacoes_nota!G76*IRFA!$N$3)/Matriculas_atendidas!G76)*100,)))</f>
        <v>22.222222222222221</v>
      </c>
      <c r="H76" s="20">
        <f xml:space="preserve"> IF(Matriculas_atendidas!H76=0,"-",IF(Matriculas_atendidas!H76="-","-",IF(Matriculas_atendidas!H76&gt;0,((Desistencias_trancamentos!H76*IRFA!$L$3+Reprovacoes_falta!H76*IRFA!$M$3+Reprovacoes_nota!H76*IRFA!$N$3)/Matriculas_atendidas!H76)*100,)))</f>
        <v>55.000000000000007</v>
      </c>
      <c r="I76" s="20">
        <f xml:space="preserve"> IF(Matriculas_atendidas!I76=0,"-",IF(Matriculas_atendidas!I76="-","-",IF(Matriculas_atendidas!I76&gt;0,((Desistencias_trancamentos!I76*IRFA!$L$3+Reprovacoes_falta!I76*IRFA!$M$3+Reprovacoes_nota!I76*IRFA!$N$3)/Matriculas_atendidas!I76)*100,)))</f>
        <v>50</v>
      </c>
      <c r="J76" s="18">
        <f t="shared" si="1"/>
        <v>21.240530303030305</v>
      </c>
    </row>
    <row r="77" spans="1:10" x14ac:dyDescent="0.25">
      <c r="A77" s="5" t="s">
        <v>190</v>
      </c>
      <c r="B77" s="6" t="s">
        <v>212</v>
      </c>
      <c r="C77" s="20">
        <f xml:space="preserve"> IF(Matriculas_atendidas!C77=0,"-",IF(Matriculas_atendidas!C77="-","-",IF(Matriculas_atendidas!C77&gt;0,((Desistencias_trancamentos!C77*IRFA!$L$3+Reprovacoes_falta!C77*IRFA!$M$3+Reprovacoes_nota!C77*IRFA!$N$3)/Matriculas_atendidas!C77)*100,)))</f>
        <v>25</v>
      </c>
      <c r="D77" s="20">
        <f xml:space="preserve"> IF(Matriculas_atendidas!D77=0,"-",IF(Matriculas_atendidas!D77="-","-",IF(Matriculas_atendidas!D77&gt;0,((Desistencias_trancamentos!D77*IRFA!$L$3+Reprovacoes_falta!D77*IRFA!$M$3+Reprovacoes_nota!D77*IRFA!$N$3)/Matriculas_atendidas!D77)*100,)))</f>
        <v>12.5</v>
      </c>
      <c r="E77" s="20">
        <f xml:space="preserve"> IF(Matriculas_atendidas!E77=0,"-",IF(Matriculas_atendidas!E77="-","-",IF(Matriculas_atendidas!E77&gt;0,((Desistencias_trancamentos!E77*IRFA!$L$3+Reprovacoes_falta!E77*IRFA!$M$3+Reprovacoes_nota!E77*IRFA!$N$3)/Matriculas_atendidas!E77)*100,)))</f>
        <v>16.666666666666664</v>
      </c>
      <c r="F77" s="20">
        <f xml:space="preserve"> IF(Matriculas_atendidas!F77=0,"-",IF(Matriculas_atendidas!F77="-","-",IF(Matriculas_atendidas!F77&gt;0,((Desistencias_trancamentos!F77*IRFA!$L$3+Reprovacoes_falta!F77*IRFA!$M$3+Reprovacoes_nota!F77*IRFA!$N$3)/Matriculas_atendidas!F77)*100,)))</f>
        <v>7.1428571428571423</v>
      </c>
      <c r="G77" s="20">
        <f xml:space="preserve"> IF(Matriculas_atendidas!G77=0,"-",IF(Matriculas_atendidas!G77="-","-",IF(Matriculas_atendidas!G77&gt;0,((Desistencias_trancamentos!G77*IRFA!$L$3+Reprovacoes_falta!G77*IRFA!$M$3+Reprovacoes_nota!G77*IRFA!$N$3)/Matriculas_atendidas!G77)*100,)))</f>
        <v>0</v>
      </c>
      <c r="H77" s="20">
        <f xml:space="preserve"> IF(Matriculas_atendidas!H77=0,"-",IF(Matriculas_atendidas!H77="-","-",IF(Matriculas_atendidas!H77&gt;0,((Desistencias_trancamentos!H77*IRFA!$L$3+Reprovacoes_falta!H77*IRFA!$M$3+Reprovacoes_nota!H77*IRFA!$N$3)/Matriculas_atendidas!H77)*100,)))</f>
        <v>4.1666666666666661</v>
      </c>
      <c r="I77" s="20" t="str">
        <f xml:space="preserve"> IF(Matriculas_atendidas!I77=0,"-",IF(Matriculas_atendidas!I77="-","-",IF(Matriculas_atendidas!I77&gt;0,((Desistencias_trancamentos!I77*IRFA!$L$3+Reprovacoes_falta!I77*IRFA!$M$3+Reprovacoes_nota!I77*IRFA!$N$3)/Matriculas_atendidas!I77)*100,)))</f>
        <v>-</v>
      </c>
      <c r="J77" s="18">
        <f t="shared" si="1"/>
        <v>15.327380952380953</v>
      </c>
    </row>
    <row r="78" spans="1:10" x14ac:dyDescent="0.25">
      <c r="A78" s="5" t="s">
        <v>191</v>
      </c>
      <c r="B78" s="6" t="s">
        <v>213</v>
      </c>
      <c r="C78" s="20">
        <f xml:space="preserve"> IF(Matriculas_atendidas!C78=0,"-",IF(Matriculas_atendidas!C78="-","-",IF(Matriculas_atendidas!C78&gt;0,((Desistencias_trancamentos!C78*IRFA!$L$3+Reprovacoes_falta!C78*IRFA!$M$3+Reprovacoes_nota!C78*IRFA!$N$3)/Matriculas_atendidas!C78)*100,)))</f>
        <v>5</v>
      </c>
      <c r="D78" s="20">
        <f xml:space="preserve"> IF(Matriculas_atendidas!D78=0,"-",IF(Matriculas_atendidas!D78="-","-",IF(Matriculas_atendidas!D78&gt;0,((Desistencias_trancamentos!D78*IRFA!$L$3+Reprovacoes_falta!D78*IRFA!$M$3+Reprovacoes_nota!D78*IRFA!$N$3)/Matriculas_atendidas!D78)*100,)))</f>
        <v>6.25</v>
      </c>
      <c r="E78" s="20">
        <f xml:space="preserve"> IF(Matriculas_atendidas!E78=0,"-",IF(Matriculas_atendidas!E78="-","-",IF(Matriculas_atendidas!E78&gt;0,((Desistencias_trancamentos!E78*IRFA!$L$3+Reprovacoes_falta!E78*IRFA!$M$3+Reprovacoes_nota!E78*IRFA!$N$3)/Matriculas_atendidas!E78)*100,)))</f>
        <v>0</v>
      </c>
      <c r="F78" s="20">
        <f xml:space="preserve"> IF(Matriculas_atendidas!F78=0,"-",IF(Matriculas_atendidas!F78="-","-",IF(Matriculas_atendidas!F78&gt;0,((Desistencias_trancamentos!F78*IRFA!$L$3+Reprovacoes_falta!F78*IRFA!$M$3+Reprovacoes_nota!F78*IRFA!$N$3)/Matriculas_atendidas!F78)*100,)))</f>
        <v>12.5</v>
      </c>
      <c r="G78" s="20">
        <f xml:space="preserve"> IF(Matriculas_atendidas!G78=0,"-",IF(Matriculas_atendidas!G78="-","-",IF(Matriculas_atendidas!G78&gt;0,((Desistencias_trancamentos!G78*IRFA!$L$3+Reprovacoes_falta!G78*IRFA!$M$3+Reprovacoes_nota!G78*IRFA!$N$3)/Matriculas_atendidas!G78)*100,)))</f>
        <v>0</v>
      </c>
      <c r="H78" s="20">
        <f xml:space="preserve"> IF(Matriculas_atendidas!H78=0,"-",IF(Matriculas_atendidas!H78="-","-",IF(Matriculas_atendidas!H78&gt;0,((Desistencias_trancamentos!H78*IRFA!$L$3+Reprovacoes_falta!H78*IRFA!$M$3+Reprovacoes_nota!H78*IRFA!$N$3)/Matriculas_atendidas!H78)*100,)))</f>
        <v>0</v>
      </c>
      <c r="I78" s="20">
        <f xml:space="preserve"> IF(Matriculas_atendidas!I78=0,"-",IF(Matriculas_atendidas!I78="-","-",IF(Matriculas_atendidas!I78&gt;0,((Desistencias_trancamentos!I78*IRFA!$L$3+Reprovacoes_falta!I78*IRFA!$M$3+Reprovacoes_nota!I78*IRFA!$N$3)/Matriculas_atendidas!I78)*100,)))</f>
        <v>10</v>
      </c>
      <c r="J78" s="18">
        <f t="shared" si="1"/>
        <v>5.9375</v>
      </c>
    </row>
    <row r="79" spans="1:10" x14ac:dyDescent="0.25">
      <c r="A79" s="5" t="s">
        <v>192</v>
      </c>
      <c r="B79" s="6" t="s">
        <v>272</v>
      </c>
      <c r="C79" s="20">
        <f xml:space="preserve"> IF(Matriculas_atendidas!C79=0,"-",IF(Matriculas_atendidas!C79="-","-",IF(Matriculas_atendidas!C79&gt;0,((Desistencias_trancamentos!C79*IRFA!$L$3+Reprovacoes_falta!C79*IRFA!$M$3+Reprovacoes_nota!C79*IRFA!$N$3)/Matriculas_atendidas!C79)*100,)))</f>
        <v>25</v>
      </c>
      <c r="D79" s="20">
        <f xml:space="preserve"> IF(Matriculas_atendidas!D79=0,"-",IF(Matriculas_atendidas!D79="-","-",IF(Matriculas_atendidas!D79&gt;0,((Desistencias_trancamentos!D79*IRFA!$L$3+Reprovacoes_falta!D79*IRFA!$M$3+Reprovacoes_nota!D79*IRFA!$N$3)/Matriculas_atendidas!D79)*100,)))</f>
        <v>15</v>
      </c>
      <c r="E79" s="20">
        <f xml:space="preserve"> IF(Matriculas_atendidas!E79=0,"-",IF(Matriculas_atendidas!E79="-","-",IF(Matriculas_atendidas!E79&gt;0,((Desistencias_trancamentos!E79*IRFA!$L$3+Reprovacoes_falta!E79*IRFA!$M$3+Reprovacoes_nota!E79*IRFA!$N$3)/Matriculas_atendidas!E79)*100,)))</f>
        <v>50</v>
      </c>
      <c r="F79" s="20">
        <f xml:space="preserve"> IF(Matriculas_atendidas!F79=0,"-",IF(Matriculas_atendidas!F79="-","-",IF(Matriculas_atendidas!F79&gt;0,((Desistencias_trancamentos!F79*IRFA!$L$3+Reprovacoes_falta!F79*IRFA!$M$3+Reprovacoes_nota!F79*IRFA!$N$3)/Matriculas_atendidas!F79)*100,)))</f>
        <v>69.230769230769226</v>
      </c>
      <c r="G79" s="20">
        <f xml:space="preserve"> IF(Matriculas_atendidas!G79=0,"-",IF(Matriculas_atendidas!G79="-","-",IF(Matriculas_atendidas!G79&gt;0,((Desistencias_trancamentos!G79*IRFA!$L$3+Reprovacoes_falta!G79*IRFA!$M$3+Reprovacoes_nota!G79*IRFA!$N$3)/Matriculas_atendidas!G79)*100,)))</f>
        <v>50</v>
      </c>
      <c r="H79" s="20">
        <f xml:space="preserve"> IF(Matriculas_atendidas!H79=0,"-",IF(Matriculas_atendidas!H79="-","-",IF(Matriculas_atendidas!H79&gt;0,((Desistencias_trancamentos!H79*IRFA!$L$3+Reprovacoes_falta!H79*IRFA!$M$3+Reprovacoes_nota!H79*IRFA!$N$3)/Matriculas_atendidas!H79)*100,)))</f>
        <v>15.625</v>
      </c>
      <c r="I79" s="20">
        <f xml:space="preserve"> IF(Matriculas_atendidas!I79=0,"-",IF(Matriculas_atendidas!I79="-","-",IF(Matriculas_atendidas!I79&gt;0,((Desistencias_trancamentos!I79*IRFA!$L$3+Reprovacoes_falta!I79*IRFA!$M$3+Reprovacoes_nota!I79*IRFA!$N$3)/Matriculas_atendidas!I79)*100,)))</f>
        <v>28.571428571428569</v>
      </c>
      <c r="J79" s="18">
        <f t="shared" si="1"/>
        <v>39.807692307692307</v>
      </c>
    </row>
  </sheetData>
  <mergeCells count="5">
    <mergeCell ref="A1:A2"/>
    <mergeCell ref="B1:B2"/>
    <mergeCell ref="L1:N1"/>
    <mergeCell ref="J1:J2"/>
    <mergeCell ref="C1:I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zoomScaleNormal="100" workbookViewId="0">
      <selection activeCell="D3" sqref="D3"/>
    </sheetView>
  </sheetViews>
  <sheetFormatPr defaultColWidth="0" defaultRowHeight="15" zeroHeight="1" x14ac:dyDescent="0.25"/>
  <cols>
    <col min="1" max="1" width="22.42578125" style="4" customWidth="1"/>
    <col min="2" max="2" width="93.140625" style="7" bestFit="1" customWidth="1"/>
    <col min="3" max="4" width="9" style="7" customWidth="1"/>
    <col min="5" max="5" width="9.140625" style="7" bestFit="1" customWidth="1"/>
    <col min="6" max="10" width="9.140625" style="4" customWidth="1"/>
    <col min="11" max="16384" width="9.140625" style="4" hidden="1"/>
  </cols>
  <sheetData>
    <row r="1" spans="1:9" ht="15.75" customHeight="1" thickBot="1" x14ac:dyDescent="0.3">
      <c r="A1" s="28" t="s">
        <v>113</v>
      </c>
      <c r="B1" s="28" t="s">
        <v>114</v>
      </c>
      <c r="C1" s="34" t="s">
        <v>112</v>
      </c>
      <c r="D1" s="35"/>
      <c r="E1" s="35"/>
      <c r="F1" s="35"/>
      <c r="G1" s="35"/>
      <c r="H1" s="35"/>
      <c r="I1" s="36"/>
    </row>
    <row r="2" spans="1:9" ht="16.5" thickTop="1" thickBot="1" x14ac:dyDescent="0.3">
      <c r="A2" s="29"/>
      <c r="B2" s="29"/>
      <c r="C2" s="8" t="s">
        <v>312</v>
      </c>
      <c r="D2" s="8" t="s">
        <v>311</v>
      </c>
      <c r="E2" s="8" t="s">
        <v>301</v>
      </c>
      <c r="F2" s="8" t="s">
        <v>58</v>
      </c>
      <c r="G2" s="8" t="s">
        <v>59</v>
      </c>
      <c r="H2" s="8" t="s">
        <v>88</v>
      </c>
      <c r="I2" s="9" t="s">
        <v>101</v>
      </c>
    </row>
    <row r="3" spans="1:9" x14ac:dyDescent="0.25">
      <c r="A3" s="5" t="s">
        <v>115</v>
      </c>
      <c r="B3" s="6" t="s">
        <v>193</v>
      </c>
      <c r="C3" s="11">
        <v>17</v>
      </c>
      <c r="D3" s="11">
        <v>9</v>
      </c>
      <c r="E3" s="11">
        <v>11</v>
      </c>
      <c r="F3" s="11">
        <v>15</v>
      </c>
      <c r="G3" s="11">
        <v>3</v>
      </c>
      <c r="H3" s="11">
        <v>11</v>
      </c>
      <c r="I3" s="11">
        <v>0</v>
      </c>
    </row>
    <row r="4" spans="1:9" x14ac:dyDescent="0.25">
      <c r="A4" s="5" t="s">
        <v>116</v>
      </c>
      <c r="B4" s="6" t="s">
        <v>214</v>
      </c>
      <c r="C4" s="11">
        <v>2</v>
      </c>
      <c r="D4" s="11">
        <v>11</v>
      </c>
      <c r="E4" s="11">
        <v>8</v>
      </c>
      <c r="F4" s="11">
        <v>8</v>
      </c>
      <c r="G4" s="11">
        <v>18</v>
      </c>
      <c r="H4" s="11">
        <v>15</v>
      </c>
      <c r="I4" s="11">
        <v>11</v>
      </c>
    </row>
    <row r="5" spans="1:9" x14ac:dyDescent="0.25">
      <c r="A5" s="5" t="s">
        <v>117</v>
      </c>
      <c r="B5" s="6" t="s">
        <v>215</v>
      </c>
      <c r="C5" s="11">
        <v>0</v>
      </c>
      <c r="D5" s="11">
        <v>1</v>
      </c>
      <c r="E5" s="11">
        <v>4</v>
      </c>
      <c r="F5" s="11">
        <v>2</v>
      </c>
      <c r="G5" s="11">
        <v>2</v>
      </c>
      <c r="H5" s="11">
        <v>1</v>
      </c>
      <c r="I5" s="11" t="s">
        <v>299</v>
      </c>
    </row>
    <row r="6" spans="1:9" x14ac:dyDescent="0.25">
      <c r="A6" s="5" t="s">
        <v>118</v>
      </c>
      <c r="B6" s="6" t="s">
        <v>216</v>
      </c>
      <c r="C6" s="11">
        <v>2</v>
      </c>
      <c r="D6" s="11">
        <v>2</v>
      </c>
      <c r="E6" s="11">
        <v>6</v>
      </c>
      <c r="F6" s="11">
        <v>1</v>
      </c>
      <c r="G6" s="11">
        <v>12</v>
      </c>
      <c r="H6" s="11" t="s">
        <v>299</v>
      </c>
      <c r="I6" s="11" t="s">
        <v>299</v>
      </c>
    </row>
    <row r="7" spans="1:9" x14ac:dyDescent="0.25">
      <c r="A7" s="5" t="s">
        <v>119</v>
      </c>
      <c r="B7" s="6" t="s">
        <v>217</v>
      </c>
      <c r="C7" s="11">
        <v>5</v>
      </c>
      <c r="D7" s="11">
        <v>6</v>
      </c>
      <c r="E7" s="11">
        <v>8</v>
      </c>
      <c r="F7" s="11">
        <v>8</v>
      </c>
      <c r="G7" s="11">
        <v>16</v>
      </c>
      <c r="H7" s="11">
        <v>11</v>
      </c>
      <c r="I7" s="11" t="s">
        <v>299</v>
      </c>
    </row>
    <row r="8" spans="1:9" x14ac:dyDescent="0.25">
      <c r="A8" s="5" t="s">
        <v>120</v>
      </c>
      <c r="B8" s="6" t="s">
        <v>218</v>
      </c>
      <c r="C8" s="11">
        <v>0</v>
      </c>
      <c r="D8" s="11">
        <v>3</v>
      </c>
      <c r="E8" s="11">
        <v>3</v>
      </c>
      <c r="F8" s="11">
        <v>3</v>
      </c>
      <c r="G8" s="11">
        <v>4</v>
      </c>
      <c r="H8" s="11">
        <v>4</v>
      </c>
      <c r="I8" s="11" t="s">
        <v>299</v>
      </c>
    </row>
    <row r="9" spans="1:9" x14ac:dyDescent="0.25">
      <c r="A9" s="5" t="s">
        <v>121</v>
      </c>
      <c r="B9" s="6" t="s">
        <v>219</v>
      </c>
      <c r="C9" s="11">
        <v>14</v>
      </c>
      <c r="D9" s="11">
        <v>6</v>
      </c>
      <c r="E9" s="11">
        <v>16</v>
      </c>
      <c r="F9" s="11">
        <v>17</v>
      </c>
      <c r="G9" s="11">
        <v>24</v>
      </c>
      <c r="H9" s="11" t="s">
        <v>299</v>
      </c>
      <c r="I9" s="11">
        <v>0</v>
      </c>
    </row>
    <row r="10" spans="1:9" x14ac:dyDescent="0.25">
      <c r="A10" s="5" t="s">
        <v>122</v>
      </c>
      <c r="B10" s="6" t="s">
        <v>220</v>
      </c>
      <c r="C10" s="11">
        <v>17</v>
      </c>
      <c r="D10" s="11">
        <v>0</v>
      </c>
      <c r="E10" s="11">
        <v>8</v>
      </c>
      <c r="F10" s="11">
        <v>14</v>
      </c>
      <c r="G10" s="11">
        <v>30</v>
      </c>
      <c r="H10" s="11" t="s">
        <v>299</v>
      </c>
      <c r="I10" s="11" t="s">
        <v>299</v>
      </c>
    </row>
    <row r="11" spans="1:9" x14ac:dyDescent="0.25">
      <c r="A11" s="5" t="s">
        <v>123</v>
      </c>
      <c r="B11" s="6" t="s">
        <v>221</v>
      </c>
      <c r="C11" s="11">
        <v>6</v>
      </c>
      <c r="D11" s="11">
        <v>10</v>
      </c>
      <c r="E11" s="11">
        <v>14</v>
      </c>
      <c r="F11" s="11">
        <v>13</v>
      </c>
      <c r="G11" s="11">
        <v>1</v>
      </c>
      <c r="H11" s="11">
        <v>15</v>
      </c>
      <c r="I11" s="11" t="s">
        <v>299</v>
      </c>
    </row>
    <row r="12" spans="1:9" x14ac:dyDescent="0.25">
      <c r="A12" s="5" t="s">
        <v>124</v>
      </c>
      <c r="B12" s="6" t="s">
        <v>222</v>
      </c>
      <c r="C12" s="11">
        <v>5</v>
      </c>
      <c r="D12" s="11">
        <v>5</v>
      </c>
      <c r="E12" s="11">
        <v>13</v>
      </c>
      <c r="F12" s="11">
        <v>20</v>
      </c>
      <c r="G12" s="11">
        <v>21</v>
      </c>
      <c r="H12" s="11" t="s">
        <v>299</v>
      </c>
      <c r="I12" s="11">
        <v>0</v>
      </c>
    </row>
    <row r="13" spans="1:9" x14ac:dyDescent="0.25">
      <c r="A13" s="5" t="s">
        <v>125</v>
      </c>
      <c r="B13" s="6" t="s">
        <v>223</v>
      </c>
      <c r="C13" s="11">
        <v>0</v>
      </c>
      <c r="D13" s="11">
        <v>10</v>
      </c>
      <c r="E13" s="11">
        <v>11</v>
      </c>
      <c r="F13" s="11">
        <v>22</v>
      </c>
      <c r="G13" s="11">
        <v>20</v>
      </c>
      <c r="H13" s="11">
        <v>10</v>
      </c>
      <c r="I13" s="11">
        <v>10</v>
      </c>
    </row>
    <row r="14" spans="1:9" x14ac:dyDescent="0.25">
      <c r="A14" s="5" t="s">
        <v>126</v>
      </c>
      <c r="B14" s="6" t="s">
        <v>224</v>
      </c>
      <c r="C14" s="11">
        <v>0</v>
      </c>
      <c r="D14" s="11">
        <v>0</v>
      </c>
      <c r="E14" s="11" t="s">
        <v>299</v>
      </c>
      <c r="F14" s="11" t="s">
        <v>299</v>
      </c>
      <c r="G14" s="11">
        <v>0</v>
      </c>
      <c r="H14" s="11">
        <v>9</v>
      </c>
      <c r="I14" s="11" t="s">
        <v>299</v>
      </c>
    </row>
    <row r="15" spans="1:9" x14ac:dyDescent="0.25">
      <c r="A15" s="5" t="s">
        <v>127</v>
      </c>
      <c r="B15" s="6" t="s">
        <v>225</v>
      </c>
      <c r="C15" s="11">
        <v>3</v>
      </c>
      <c r="D15" s="11">
        <v>7</v>
      </c>
      <c r="E15" s="11">
        <v>23</v>
      </c>
      <c r="F15" s="11">
        <v>16</v>
      </c>
      <c r="G15" s="11">
        <v>27</v>
      </c>
      <c r="H15" s="11">
        <v>30</v>
      </c>
      <c r="I15" s="11">
        <v>37</v>
      </c>
    </row>
    <row r="16" spans="1:9" x14ac:dyDescent="0.25">
      <c r="A16" s="5" t="s">
        <v>128</v>
      </c>
      <c r="B16" s="6" t="s">
        <v>226</v>
      </c>
      <c r="C16" s="11">
        <v>10</v>
      </c>
      <c r="D16" s="11">
        <v>17</v>
      </c>
      <c r="E16" s="11">
        <v>27</v>
      </c>
      <c r="F16" s="11">
        <v>7</v>
      </c>
      <c r="G16" s="11">
        <v>26</v>
      </c>
      <c r="H16" s="11">
        <v>5</v>
      </c>
      <c r="I16" s="11">
        <v>12</v>
      </c>
    </row>
    <row r="17" spans="1:9" x14ac:dyDescent="0.25">
      <c r="A17" s="5" t="s">
        <v>129</v>
      </c>
      <c r="B17" s="6" t="s">
        <v>227</v>
      </c>
      <c r="C17" s="11">
        <v>10</v>
      </c>
      <c r="D17" s="11">
        <v>15</v>
      </c>
      <c r="E17" s="11">
        <v>8</v>
      </c>
      <c r="F17" s="11">
        <v>4</v>
      </c>
      <c r="G17" s="11">
        <v>14</v>
      </c>
      <c r="H17" s="11">
        <v>21</v>
      </c>
      <c r="I17" s="11">
        <v>21</v>
      </c>
    </row>
    <row r="18" spans="1:9" x14ac:dyDescent="0.25">
      <c r="A18" s="5" t="s">
        <v>130</v>
      </c>
      <c r="B18" s="6" t="s">
        <v>228</v>
      </c>
      <c r="C18" s="11">
        <v>1</v>
      </c>
      <c r="D18" s="11">
        <v>4</v>
      </c>
      <c r="E18" s="11">
        <v>5</v>
      </c>
      <c r="F18" s="11">
        <v>4</v>
      </c>
      <c r="G18" s="11">
        <v>1</v>
      </c>
      <c r="H18" s="11">
        <v>7</v>
      </c>
      <c r="I18" s="11" t="s">
        <v>299</v>
      </c>
    </row>
    <row r="19" spans="1:9" x14ac:dyDescent="0.25">
      <c r="A19" s="5" t="s">
        <v>131</v>
      </c>
      <c r="B19" s="6" t="s">
        <v>229</v>
      </c>
      <c r="C19" s="11">
        <v>10</v>
      </c>
      <c r="D19" s="11">
        <v>8</v>
      </c>
      <c r="E19" s="11">
        <v>10</v>
      </c>
      <c r="F19" s="11">
        <v>23</v>
      </c>
      <c r="G19" s="11">
        <v>0</v>
      </c>
      <c r="H19" s="11">
        <v>8</v>
      </c>
      <c r="I19" s="11">
        <v>19</v>
      </c>
    </row>
    <row r="20" spans="1:9" x14ac:dyDescent="0.25">
      <c r="A20" s="5" t="s">
        <v>132</v>
      </c>
      <c r="B20" s="6" t="s">
        <v>230</v>
      </c>
      <c r="C20" s="11">
        <v>15</v>
      </c>
      <c r="D20" s="11">
        <v>9</v>
      </c>
      <c r="E20" s="11">
        <v>16</v>
      </c>
      <c r="F20" s="11">
        <v>15</v>
      </c>
      <c r="G20" s="11">
        <v>16</v>
      </c>
      <c r="H20" s="11">
        <v>25</v>
      </c>
      <c r="I20" s="11">
        <v>23</v>
      </c>
    </row>
    <row r="21" spans="1:9" x14ac:dyDescent="0.25">
      <c r="A21" s="5" t="s">
        <v>133</v>
      </c>
      <c r="B21" s="6" t="s">
        <v>231</v>
      </c>
      <c r="C21" s="11">
        <v>0</v>
      </c>
      <c r="D21" s="11">
        <v>9</v>
      </c>
      <c r="E21" s="11">
        <v>7</v>
      </c>
      <c r="F21" s="11">
        <v>5</v>
      </c>
      <c r="G21" s="11">
        <v>3</v>
      </c>
      <c r="H21" s="11">
        <v>9</v>
      </c>
      <c r="I21" s="11" t="s">
        <v>299</v>
      </c>
    </row>
    <row r="22" spans="1:9" x14ac:dyDescent="0.25">
      <c r="A22" s="5" t="s">
        <v>134</v>
      </c>
      <c r="B22" s="6" t="s">
        <v>232</v>
      </c>
      <c r="C22" s="11">
        <v>3</v>
      </c>
      <c r="D22" s="11">
        <v>18</v>
      </c>
      <c r="E22" s="11">
        <v>0</v>
      </c>
      <c r="F22" s="11">
        <v>11</v>
      </c>
      <c r="G22" s="11">
        <v>13</v>
      </c>
      <c r="H22" s="11">
        <v>28</v>
      </c>
      <c r="I22" s="11" t="s">
        <v>299</v>
      </c>
    </row>
    <row r="23" spans="1:9" x14ac:dyDescent="0.25">
      <c r="A23" s="5" t="s">
        <v>135</v>
      </c>
      <c r="B23" s="6" t="s">
        <v>233</v>
      </c>
      <c r="C23" s="11">
        <v>1</v>
      </c>
      <c r="D23" s="11">
        <v>3</v>
      </c>
      <c r="E23" s="11" t="s">
        <v>299</v>
      </c>
      <c r="F23" s="11">
        <v>4</v>
      </c>
      <c r="G23" s="11">
        <v>3</v>
      </c>
      <c r="H23" s="11">
        <v>5</v>
      </c>
      <c r="I23" s="11" t="s">
        <v>299</v>
      </c>
    </row>
    <row r="24" spans="1:9" x14ac:dyDescent="0.25">
      <c r="A24" s="5" t="s">
        <v>136</v>
      </c>
      <c r="B24" s="6" t="s">
        <v>234</v>
      </c>
      <c r="C24" s="11">
        <v>7</v>
      </c>
      <c r="D24" s="11">
        <v>7</v>
      </c>
      <c r="E24" s="11">
        <v>5</v>
      </c>
      <c r="F24" s="11">
        <v>14</v>
      </c>
      <c r="G24" s="11">
        <v>24</v>
      </c>
      <c r="H24" s="11">
        <v>15</v>
      </c>
      <c r="I24" s="11">
        <v>0</v>
      </c>
    </row>
    <row r="25" spans="1:9" x14ac:dyDescent="0.25">
      <c r="A25" s="5" t="s">
        <v>137</v>
      </c>
      <c r="B25" s="6" t="s">
        <v>235</v>
      </c>
      <c r="C25" s="11">
        <v>6</v>
      </c>
      <c r="D25" s="11">
        <v>8</v>
      </c>
      <c r="E25" s="11">
        <v>14</v>
      </c>
      <c r="F25" s="11">
        <v>15</v>
      </c>
      <c r="G25" s="11">
        <v>30</v>
      </c>
      <c r="H25" s="11">
        <v>1</v>
      </c>
      <c r="I25" s="11">
        <v>13</v>
      </c>
    </row>
    <row r="26" spans="1:9" x14ac:dyDescent="0.25">
      <c r="A26" s="5" t="s">
        <v>138</v>
      </c>
      <c r="B26" s="6" t="s">
        <v>139</v>
      </c>
      <c r="C26" s="11">
        <v>8</v>
      </c>
      <c r="D26" s="11">
        <v>16</v>
      </c>
      <c r="E26" s="11">
        <v>20</v>
      </c>
      <c r="F26" s="11">
        <v>14</v>
      </c>
      <c r="G26" s="11">
        <v>10</v>
      </c>
      <c r="H26" s="11">
        <v>10</v>
      </c>
      <c r="I26" s="11">
        <v>11</v>
      </c>
    </row>
    <row r="27" spans="1:9" x14ac:dyDescent="0.25">
      <c r="A27" s="5" t="s">
        <v>140</v>
      </c>
      <c r="B27" s="6" t="s">
        <v>198</v>
      </c>
      <c r="C27" s="11">
        <v>0</v>
      </c>
      <c r="D27" s="11">
        <v>0</v>
      </c>
      <c r="E27" s="11" t="s">
        <v>299</v>
      </c>
      <c r="F27" s="11" t="s">
        <v>299</v>
      </c>
      <c r="G27" s="11" t="s">
        <v>299</v>
      </c>
      <c r="H27" s="11" t="s">
        <v>299</v>
      </c>
      <c r="I27" s="11">
        <v>3</v>
      </c>
    </row>
    <row r="28" spans="1:9" x14ac:dyDescent="0.25">
      <c r="A28" s="5" t="s">
        <v>141</v>
      </c>
      <c r="B28" s="6" t="s">
        <v>199</v>
      </c>
      <c r="C28" s="11">
        <v>17</v>
      </c>
      <c r="D28" s="11">
        <v>5</v>
      </c>
      <c r="E28" s="11">
        <v>8</v>
      </c>
      <c r="F28" s="11">
        <v>9</v>
      </c>
      <c r="G28" s="11">
        <v>9</v>
      </c>
      <c r="H28" s="11">
        <v>3</v>
      </c>
      <c r="I28" s="11">
        <v>4</v>
      </c>
    </row>
    <row r="29" spans="1:9" x14ac:dyDescent="0.25">
      <c r="A29" s="5" t="s">
        <v>142</v>
      </c>
      <c r="B29" s="6" t="s">
        <v>200</v>
      </c>
      <c r="C29" s="11">
        <v>0</v>
      </c>
      <c r="D29" s="11">
        <v>0</v>
      </c>
      <c r="E29" s="11">
        <v>2</v>
      </c>
      <c r="F29" s="11" t="s">
        <v>299</v>
      </c>
      <c r="G29" s="11">
        <v>0</v>
      </c>
      <c r="H29" s="11">
        <v>4</v>
      </c>
      <c r="I29" s="11" t="s">
        <v>299</v>
      </c>
    </row>
    <row r="30" spans="1:9" x14ac:dyDescent="0.25">
      <c r="A30" s="5" t="s">
        <v>143</v>
      </c>
      <c r="B30" s="6" t="s">
        <v>201</v>
      </c>
      <c r="C30" s="11">
        <v>2</v>
      </c>
      <c r="D30" s="11">
        <v>18</v>
      </c>
      <c r="E30" s="11">
        <v>19</v>
      </c>
      <c r="F30" s="11">
        <v>7</v>
      </c>
      <c r="G30" s="11">
        <v>8</v>
      </c>
      <c r="H30" s="11">
        <v>15</v>
      </c>
      <c r="I30" s="11">
        <v>5</v>
      </c>
    </row>
    <row r="31" spans="1:9" x14ac:dyDescent="0.25">
      <c r="A31" s="5" t="s">
        <v>144</v>
      </c>
      <c r="B31" s="6" t="s">
        <v>236</v>
      </c>
      <c r="C31" s="11">
        <v>2</v>
      </c>
      <c r="D31" s="11">
        <v>8</v>
      </c>
      <c r="E31" s="11">
        <v>11</v>
      </c>
      <c r="F31" s="11">
        <v>11</v>
      </c>
      <c r="G31" s="11">
        <v>15</v>
      </c>
      <c r="H31" s="11">
        <v>25</v>
      </c>
      <c r="I31" s="11">
        <v>15</v>
      </c>
    </row>
    <row r="32" spans="1:9" x14ac:dyDescent="0.25">
      <c r="A32" s="5" t="s">
        <v>145</v>
      </c>
      <c r="B32" s="6" t="s">
        <v>237</v>
      </c>
      <c r="C32" s="11">
        <v>6</v>
      </c>
      <c r="D32" s="11">
        <v>14</v>
      </c>
      <c r="E32" s="11">
        <v>16</v>
      </c>
      <c r="F32" s="11">
        <v>13</v>
      </c>
      <c r="G32" s="11">
        <v>12</v>
      </c>
      <c r="H32" s="11">
        <v>6</v>
      </c>
      <c r="I32" s="11">
        <v>8</v>
      </c>
    </row>
    <row r="33" spans="1:9" x14ac:dyDescent="0.25">
      <c r="A33" s="5" t="s">
        <v>146</v>
      </c>
      <c r="B33" s="6" t="s">
        <v>238</v>
      </c>
      <c r="C33" s="11">
        <v>6</v>
      </c>
      <c r="D33" s="11">
        <v>5</v>
      </c>
      <c r="E33" s="11">
        <v>14</v>
      </c>
      <c r="F33" s="11">
        <v>9</v>
      </c>
      <c r="G33" s="11">
        <v>11</v>
      </c>
      <c r="H33" s="11">
        <v>22</v>
      </c>
      <c r="I33" s="11">
        <v>19</v>
      </c>
    </row>
    <row r="34" spans="1:9" x14ac:dyDescent="0.25">
      <c r="A34" s="5" t="s">
        <v>147</v>
      </c>
      <c r="B34" s="6" t="s">
        <v>202</v>
      </c>
      <c r="C34" s="11">
        <v>4</v>
      </c>
      <c r="D34" s="11">
        <v>11</v>
      </c>
      <c r="E34" s="11">
        <v>7</v>
      </c>
      <c r="F34" s="11">
        <v>5</v>
      </c>
      <c r="G34" s="11">
        <v>11</v>
      </c>
      <c r="H34" s="11">
        <v>17</v>
      </c>
      <c r="I34" s="11">
        <v>0</v>
      </c>
    </row>
    <row r="35" spans="1:9" x14ac:dyDescent="0.25">
      <c r="A35" s="5" t="s">
        <v>148</v>
      </c>
      <c r="B35" s="6" t="s">
        <v>203</v>
      </c>
      <c r="C35" s="11">
        <v>5</v>
      </c>
      <c r="D35" s="11">
        <v>12</v>
      </c>
      <c r="E35" s="11">
        <v>12</v>
      </c>
      <c r="F35" s="11">
        <v>7</v>
      </c>
      <c r="G35" s="11">
        <v>12</v>
      </c>
      <c r="H35" s="11">
        <v>20</v>
      </c>
      <c r="I35" s="11" t="s">
        <v>299</v>
      </c>
    </row>
    <row r="36" spans="1:9" x14ac:dyDescent="0.25">
      <c r="A36" s="5" t="s">
        <v>149</v>
      </c>
      <c r="B36" s="6" t="s">
        <v>204</v>
      </c>
      <c r="C36" s="11">
        <v>15</v>
      </c>
      <c r="D36" s="11">
        <v>5</v>
      </c>
      <c r="E36" s="11">
        <v>5</v>
      </c>
      <c r="F36" s="11">
        <v>4</v>
      </c>
      <c r="G36" s="11">
        <v>5</v>
      </c>
      <c r="H36" s="11">
        <v>9</v>
      </c>
      <c r="I36" s="11">
        <v>8</v>
      </c>
    </row>
    <row r="37" spans="1:9" x14ac:dyDescent="0.25">
      <c r="A37" s="5" t="s">
        <v>150</v>
      </c>
      <c r="B37" s="6" t="s">
        <v>239</v>
      </c>
      <c r="C37" s="11">
        <v>5</v>
      </c>
      <c r="D37" s="11">
        <v>5</v>
      </c>
      <c r="E37" s="11">
        <v>16</v>
      </c>
      <c r="F37" s="11">
        <v>10</v>
      </c>
      <c r="G37" s="11">
        <v>6</v>
      </c>
      <c r="H37" s="11">
        <v>11</v>
      </c>
      <c r="I37" s="11">
        <v>13</v>
      </c>
    </row>
    <row r="38" spans="1:9" x14ac:dyDescent="0.25">
      <c r="A38" s="5" t="s">
        <v>151</v>
      </c>
      <c r="B38" s="6" t="s">
        <v>240</v>
      </c>
      <c r="C38" s="11">
        <v>4</v>
      </c>
      <c r="D38" s="11">
        <v>5</v>
      </c>
      <c r="E38" s="11">
        <v>6</v>
      </c>
      <c r="F38" s="11">
        <v>7</v>
      </c>
      <c r="G38" s="11">
        <v>10</v>
      </c>
      <c r="H38" s="11">
        <v>9</v>
      </c>
      <c r="I38" s="11">
        <v>16</v>
      </c>
    </row>
    <row r="39" spans="1:9" x14ac:dyDescent="0.25">
      <c r="A39" s="5" t="s">
        <v>152</v>
      </c>
      <c r="B39" s="6" t="s">
        <v>205</v>
      </c>
      <c r="C39" s="11">
        <v>12</v>
      </c>
      <c r="D39" s="11">
        <v>8</v>
      </c>
      <c r="E39" s="11">
        <v>12</v>
      </c>
      <c r="F39" s="11">
        <v>9</v>
      </c>
      <c r="G39" s="11">
        <v>4</v>
      </c>
      <c r="H39" s="11">
        <v>5</v>
      </c>
      <c r="I39" s="11">
        <v>11</v>
      </c>
    </row>
    <row r="40" spans="1:9" x14ac:dyDescent="0.25">
      <c r="A40" s="5" t="s">
        <v>153</v>
      </c>
      <c r="B40" s="6" t="s">
        <v>241</v>
      </c>
      <c r="C40" s="11">
        <v>5</v>
      </c>
      <c r="D40" s="11">
        <v>8</v>
      </c>
      <c r="E40" s="11">
        <v>11</v>
      </c>
      <c r="F40" s="11">
        <v>6</v>
      </c>
      <c r="G40" s="11">
        <v>1</v>
      </c>
      <c r="H40" s="11">
        <v>22</v>
      </c>
      <c r="I40" s="11">
        <v>23</v>
      </c>
    </row>
    <row r="41" spans="1:9" x14ac:dyDescent="0.25">
      <c r="A41" s="5" t="s">
        <v>154</v>
      </c>
      <c r="B41" s="6" t="s">
        <v>242</v>
      </c>
      <c r="C41" s="11">
        <v>6</v>
      </c>
      <c r="D41" s="11">
        <v>27</v>
      </c>
      <c r="E41" s="11">
        <v>28</v>
      </c>
      <c r="F41" s="11">
        <v>31</v>
      </c>
      <c r="G41" s="11">
        <v>36</v>
      </c>
      <c r="H41" s="11">
        <v>0</v>
      </c>
      <c r="I41" s="11">
        <v>0</v>
      </c>
    </row>
    <row r="42" spans="1:9" x14ac:dyDescent="0.25">
      <c r="A42" s="5" t="s">
        <v>155</v>
      </c>
      <c r="B42" s="6" t="s">
        <v>243</v>
      </c>
      <c r="C42" s="11">
        <v>8</v>
      </c>
      <c r="D42" s="11">
        <v>11</v>
      </c>
      <c r="E42" s="11">
        <v>14</v>
      </c>
      <c r="F42" s="11">
        <v>19</v>
      </c>
      <c r="G42" s="11">
        <v>9</v>
      </c>
      <c r="H42" s="11">
        <v>6</v>
      </c>
      <c r="I42" s="11" t="s">
        <v>299</v>
      </c>
    </row>
    <row r="43" spans="1:9" x14ac:dyDescent="0.25">
      <c r="A43" s="5" t="s">
        <v>156</v>
      </c>
      <c r="B43" s="6" t="s">
        <v>244</v>
      </c>
      <c r="C43" s="11">
        <v>8</v>
      </c>
      <c r="D43" s="11">
        <v>4</v>
      </c>
      <c r="E43" s="11">
        <v>12</v>
      </c>
      <c r="F43" s="11">
        <v>16</v>
      </c>
      <c r="G43" s="11">
        <v>5</v>
      </c>
      <c r="H43" s="11">
        <v>43</v>
      </c>
      <c r="I43" s="11">
        <v>19</v>
      </c>
    </row>
    <row r="44" spans="1:9" x14ac:dyDescent="0.25">
      <c r="A44" s="5" t="s">
        <v>157</v>
      </c>
      <c r="B44" s="6" t="s">
        <v>245</v>
      </c>
      <c r="C44" s="11">
        <v>2</v>
      </c>
      <c r="D44" s="11">
        <v>4</v>
      </c>
      <c r="E44" s="11">
        <v>5</v>
      </c>
      <c r="F44" s="11">
        <v>7</v>
      </c>
      <c r="G44" s="11">
        <v>2</v>
      </c>
      <c r="H44" s="11">
        <v>15</v>
      </c>
      <c r="I44" s="11">
        <v>8</v>
      </c>
    </row>
    <row r="45" spans="1:9" x14ac:dyDescent="0.25">
      <c r="A45" s="5" t="s">
        <v>158</v>
      </c>
      <c r="B45" s="6" t="s">
        <v>206</v>
      </c>
      <c r="C45" s="11">
        <v>10</v>
      </c>
      <c r="D45" s="11">
        <v>7</v>
      </c>
      <c r="E45" s="11">
        <v>7</v>
      </c>
      <c r="F45" s="11">
        <v>17</v>
      </c>
      <c r="G45" s="11">
        <v>8</v>
      </c>
      <c r="H45" s="11">
        <v>0</v>
      </c>
      <c r="I45" s="11">
        <v>3</v>
      </c>
    </row>
    <row r="46" spans="1:9" x14ac:dyDescent="0.25">
      <c r="A46" s="5" t="s">
        <v>159</v>
      </c>
      <c r="B46" s="6" t="s">
        <v>246</v>
      </c>
      <c r="C46" s="11">
        <v>15</v>
      </c>
      <c r="D46" s="11">
        <v>4</v>
      </c>
      <c r="E46" s="11">
        <v>16</v>
      </c>
      <c r="F46" s="11">
        <v>17</v>
      </c>
      <c r="G46" s="11">
        <v>14</v>
      </c>
      <c r="H46" s="11">
        <v>21</v>
      </c>
      <c r="I46" s="11">
        <v>14</v>
      </c>
    </row>
    <row r="47" spans="1:9" x14ac:dyDescent="0.25">
      <c r="A47" s="5" t="s">
        <v>160</v>
      </c>
      <c r="B47" s="6" t="s">
        <v>247</v>
      </c>
      <c r="C47" s="11">
        <v>14</v>
      </c>
      <c r="D47" s="11">
        <v>7</v>
      </c>
      <c r="E47" s="11">
        <v>14</v>
      </c>
      <c r="F47" s="11">
        <v>13</v>
      </c>
      <c r="G47" s="11">
        <v>16</v>
      </c>
      <c r="H47" s="11">
        <v>22</v>
      </c>
      <c r="I47" s="11">
        <v>19</v>
      </c>
    </row>
    <row r="48" spans="1:9" x14ac:dyDescent="0.25">
      <c r="A48" s="5" t="s">
        <v>161</v>
      </c>
      <c r="B48" s="6" t="s">
        <v>248</v>
      </c>
      <c r="C48" s="11">
        <v>9</v>
      </c>
      <c r="D48" s="11">
        <v>21</v>
      </c>
      <c r="E48" s="11">
        <v>14</v>
      </c>
      <c r="F48" s="11">
        <v>19</v>
      </c>
      <c r="G48" s="11">
        <v>1</v>
      </c>
      <c r="H48" s="11">
        <v>15</v>
      </c>
      <c r="I48" s="11" t="s">
        <v>299</v>
      </c>
    </row>
    <row r="49" spans="1:9" x14ac:dyDescent="0.25">
      <c r="A49" s="5" t="s">
        <v>162</v>
      </c>
      <c r="B49" s="6" t="s">
        <v>249</v>
      </c>
      <c r="C49" s="11">
        <v>3</v>
      </c>
      <c r="D49" s="11">
        <v>6</v>
      </c>
      <c r="E49" s="11" t="s">
        <v>299</v>
      </c>
      <c r="F49" s="11">
        <v>3</v>
      </c>
      <c r="G49" s="11">
        <v>3</v>
      </c>
      <c r="H49" s="11" t="s">
        <v>299</v>
      </c>
      <c r="I49" s="11" t="s">
        <v>299</v>
      </c>
    </row>
    <row r="50" spans="1:9" x14ac:dyDescent="0.25">
      <c r="A50" s="5" t="s">
        <v>163</v>
      </c>
      <c r="B50" s="6" t="s">
        <v>250</v>
      </c>
      <c r="C50" s="11">
        <v>6</v>
      </c>
      <c r="D50" s="11">
        <v>9</v>
      </c>
      <c r="E50" s="11">
        <v>11</v>
      </c>
      <c r="F50" s="11">
        <v>8</v>
      </c>
      <c r="G50" s="11">
        <v>26</v>
      </c>
      <c r="H50" s="11">
        <v>20</v>
      </c>
      <c r="I50" s="11">
        <v>16</v>
      </c>
    </row>
    <row r="51" spans="1:9" x14ac:dyDescent="0.25">
      <c r="A51" s="5" t="s">
        <v>164</v>
      </c>
      <c r="B51" s="6" t="s">
        <v>251</v>
      </c>
      <c r="C51" s="11">
        <v>8</v>
      </c>
      <c r="D51" s="11">
        <v>12</v>
      </c>
      <c r="E51" s="11">
        <v>18</v>
      </c>
      <c r="F51" s="11">
        <v>22</v>
      </c>
      <c r="G51" s="11">
        <v>11</v>
      </c>
      <c r="H51" s="11">
        <v>13</v>
      </c>
      <c r="I51" s="11">
        <v>9</v>
      </c>
    </row>
    <row r="52" spans="1:9" x14ac:dyDescent="0.25">
      <c r="A52" s="5" t="s">
        <v>165</v>
      </c>
      <c r="B52" s="6" t="s">
        <v>252</v>
      </c>
      <c r="C52" s="11">
        <v>1</v>
      </c>
      <c r="D52" s="11">
        <v>4</v>
      </c>
      <c r="E52" s="11">
        <v>4</v>
      </c>
      <c r="F52" s="11" t="s">
        <v>299</v>
      </c>
      <c r="G52" s="11">
        <v>7</v>
      </c>
      <c r="H52" s="11" t="s">
        <v>299</v>
      </c>
      <c r="I52" s="11">
        <v>0</v>
      </c>
    </row>
    <row r="53" spans="1:9" x14ac:dyDescent="0.25">
      <c r="A53" s="5" t="s">
        <v>166</v>
      </c>
      <c r="B53" s="6" t="s">
        <v>253</v>
      </c>
      <c r="C53" s="11">
        <v>12</v>
      </c>
      <c r="D53" s="11">
        <v>8</v>
      </c>
      <c r="E53" s="11">
        <v>11</v>
      </c>
      <c r="F53" s="11">
        <v>29</v>
      </c>
      <c r="G53" s="11">
        <v>0</v>
      </c>
      <c r="H53" s="11">
        <v>2</v>
      </c>
      <c r="I53" s="11">
        <v>23</v>
      </c>
    </row>
    <row r="54" spans="1:9" x14ac:dyDescent="0.25">
      <c r="A54" s="5" t="s">
        <v>167</v>
      </c>
      <c r="B54" s="6" t="s">
        <v>254</v>
      </c>
      <c r="C54" s="11">
        <v>3</v>
      </c>
      <c r="D54" s="11">
        <v>7</v>
      </c>
      <c r="E54" s="11">
        <v>8</v>
      </c>
      <c r="F54" s="11">
        <v>19</v>
      </c>
      <c r="G54" s="11">
        <v>9</v>
      </c>
      <c r="H54" s="11">
        <v>12</v>
      </c>
      <c r="I54" s="11">
        <v>17</v>
      </c>
    </row>
    <row r="55" spans="1:9" x14ac:dyDescent="0.25">
      <c r="A55" s="5" t="s">
        <v>168</v>
      </c>
      <c r="B55" s="6" t="s">
        <v>255</v>
      </c>
      <c r="C55" s="11">
        <v>4</v>
      </c>
      <c r="D55" s="11">
        <v>9</v>
      </c>
      <c r="E55" s="11">
        <v>0</v>
      </c>
      <c r="F55" s="11">
        <v>8</v>
      </c>
      <c r="G55" s="11">
        <v>8</v>
      </c>
      <c r="H55" s="11">
        <v>11</v>
      </c>
      <c r="I55" s="11">
        <v>11</v>
      </c>
    </row>
    <row r="56" spans="1:9" x14ac:dyDescent="0.25">
      <c r="A56" s="5" t="s">
        <v>169</v>
      </c>
      <c r="B56" s="6" t="s">
        <v>256</v>
      </c>
      <c r="C56" s="11">
        <v>21</v>
      </c>
      <c r="D56" s="11">
        <v>8</v>
      </c>
      <c r="E56" s="11">
        <v>16</v>
      </c>
      <c r="F56" s="11">
        <v>15</v>
      </c>
      <c r="G56" s="11">
        <v>17</v>
      </c>
      <c r="H56" s="11">
        <v>33</v>
      </c>
      <c r="I56" s="11" t="s">
        <v>299</v>
      </c>
    </row>
    <row r="57" spans="1:9" x14ac:dyDescent="0.25">
      <c r="A57" s="5" t="s">
        <v>170</v>
      </c>
      <c r="B57" s="6" t="s">
        <v>257</v>
      </c>
      <c r="C57" s="11">
        <v>17</v>
      </c>
      <c r="D57" s="11">
        <v>7</v>
      </c>
      <c r="E57" s="11">
        <v>8</v>
      </c>
      <c r="F57" s="11">
        <v>9</v>
      </c>
      <c r="G57" s="11">
        <v>12</v>
      </c>
      <c r="H57" s="11">
        <v>9</v>
      </c>
      <c r="I57" s="11">
        <v>17</v>
      </c>
    </row>
    <row r="58" spans="1:9" x14ac:dyDescent="0.25">
      <c r="A58" s="5" t="s">
        <v>171</v>
      </c>
      <c r="B58" s="6" t="s">
        <v>258</v>
      </c>
      <c r="C58" s="11">
        <v>5</v>
      </c>
      <c r="D58" s="11">
        <v>11</v>
      </c>
      <c r="E58" s="11">
        <v>15</v>
      </c>
      <c r="F58" s="11">
        <v>8</v>
      </c>
      <c r="G58" s="11">
        <v>4</v>
      </c>
      <c r="H58" s="11">
        <v>9</v>
      </c>
      <c r="I58" s="11">
        <v>8</v>
      </c>
    </row>
    <row r="59" spans="1:9" x14ac:dyDescent="0.25">
      <c r="A59" s="5" t="s">
        <v>172</v>
      </c>
      <c r="B59" s="6" t="s">
        <v>259</v>
      </c>
      <c r="C59" s="11">
        <v>7</v>
      </c>
      <c r="D59" s="11">
        <v>8</v>
      </c>
      <c r="E59" s="11">
        <v>1</v>
      </c>
      <c r="F59" s="11">
        <v>4</v>
      </c>
      <c r="G59" s="11">
        <v>5</v>
      </c>
      <c r="H59" s="11">
        <v>4</v>
      </c>
      <c r="I59" s="11">
        <v>6</v>
      </c>
    </row>
    <row r="60" spans="1:9" x14ac:dyDescent="0.25">
      <c r="A60" s="5" t="s">
        <v>173</v>
      </c>
      <c r="B60" s="6" t="s">
        <v>260</v>
      </c>
      <c r="C60" s="11">
        <v>0</v>
      </c>
      <c r="D60" s="11">
        <v>2</v>
      </c>
      <c r="E60" s="11">
        <v>2</v>
      </c>
      <c r="F60" s="11">
        <v>2</v>
      </c>
      <c r="G60" s="11">
        <v>4</v>
      </c>
      <c r="H60" s="11">
        <v>0</v>
      </c>
      <c r="I60" s="11" t="s">
        <v>299</v>
      </c>
    </row>
    <row r="61" spans="1:9" x14ac:dyDescent="0.25">
      <c r="A61" s="5" t="s">
        <v>174</v>
      </c>
      <c r="B61" s="6" t="s">
        <v>207</v>
      </c>
      <c r="C61" s="11">
        <v>12</v>
      </c>
      <c r="D61" s="11">
        <v>7</v>
      </c>
      <c r="E61" s="11">
        <v>5</v>
      </c>
      <c r="F61" s="11">
        <v>3</v>
      </c>
      <c r="G61" s="11">
        <v>0</v>
      </c>
      <c r="H61" s="11">
        <v>0</v>
      </c>
      <c r="I61" s="11">
        <v>0</v>
      </c>
    </row>
    <row r="62" spans="1:9" x14ac:dyDescent="0.25">
      <c r="A62" s="5" t="s">
        <v>175</v>
      </c>
      <c r="B62" s="6" t="s">
        <v>261</v>
      </c>
      <c r="C62" s="11">
        <v>0</v>
      </c>
      <c r="D62" s="11">
        <v>1</v>
      </c>
      <c r="E62" s="11">
        <v>3</v>
      </c>
      <c r="F62" s="11">
        <v>3</v>
      </c>
      <c r="G62" s="11" t="s">
        <v>299</v>
      </c>
      <c r="H62" s="11" t="s">
        <v>299</v>
      </c>
      <c r="I62" s="11" t="s">
        <v>299</v>
      </c>
    </row>
    <row r="63" spans="1:9" x14ac:dyDescent="0.25">
      <c r="A63" s="5" t="s">
        <v>176</v>
      </c>
      <c r="B63" s="6" t="s">
        <v>262</v>
      </c>
      <c r="C63" s="11">
        <v>7</v>
      </c>
      <c r="D63" s="11">
        <v>0</v>
      </c>
      <c r="E63" s="11">
        <v>1</v>
      </c>
      <c r="F63" s="11">
        <v>1</v>
      </c>
      <c r="G63" s="11">
        <v>0</v>
      </c>
      <c r="H63" s="11">
        <v>14</v>
      </c>
      <c r="I63" s="11">
        <v>9</v>
      </c>
    </row>
    <row r="64" spans="1:9" x14ac:dyDescent="0.25">
      <c r="A64" s="5" t="s">
        <v>177</v>
      </c>
      <c r="B64" s="6" t="s">
        <v>263</v>
      </c>
      <c r="C64" s="11">
        <v>5</v>
      </c>
      <c r="D64" s="11">
        <v>6</v>
      </c>
      <c r="E64" s="11">
        <v>9</v>
      </c>
      <c r="F64" s="11">
        <v>6</v>
      </c>
      <c r="G64" s="11" t="s">
        <v>299</v>
      </c>
      <c r="H64" s="11" t="s">
        <v>299</v>
      </c>
      <c r="I64" s="11" t="s">
        <v>299</v>
      </c>
    </row>
    <row r="65" spans="1:9" x14ac:dyDescent="0.25">
      <c r="A65" s="5" t="s">
        <v>178</v>
      </c>
      <c r="B65" s="6" t="s">
        <v>264</v>
      </c>
      <c r="C65" s="11">
        <v>12</v>
      </c>
      <c r="D65" s="11">
        <v>6</v>
      </c>
      <c r="E65" s="11">
        <v>7</v>
      </c>
      <c r="F65" s="11">
        <v>12</v>
      </c>
      <c r="G65" s="11">
        <v>13</v>
      </c>
      <c r="H65" s="11">
        <v>0</v>
      </c>
      <c r="I65" s="11">
        <v>7</v>
      </c>
    </row>
    <row r="66" spans="1:9" x14ac:dyDescent="0.25">
      <c r="A66" s="5" t="s">
        <v>179</v>
      </c>
      <c r="B66" s="6" t="s">
        <v>265</v>
      </c>
      <c r="C66" s="11">
        <v>10</v>
      </c>
      <c r="D66" s="11">
        <v>22</v>
      </c>
      <c r="E66" s="11">
        <v>1</v>
      </c>
      <c r="F66" s="11">
        <v>24</v>
      </c>
      <c r="G66" s="11">
        <v>31</v>
      </c>
      <c r="H66" s="11" t="s">
        <v>299</v>
      </c>
      <c r="I66" s="11" t="s">
        <v>299</v>
      </c>
    </row>
    <row r="67" spans="1:9" x14ac:dyDescent="0.25">
      <c r="A67" s="5" t="s">
        <v>180</v>
      </c>
      <c r="B67" s="6" t="s">
        <v>266</v>
      </c>
      <c r="C67" s="11">
        <v>13</v>
      </c>
      <c r="D67" s="11">
        <v>14</v>
      </c>
      <c r="E67" s="11">
        <v>17</v>
      </c>
      <c r="F67" s="11">
        <v>18</v>
      </c>
      <c r="G67" s="11">
        <v>16</v>
      </c>
      <c r="H67" s="11">
        <v>14</v>
      </c>
      <c r="I67" s="11">
        <v>21</v>
      </c>
    </row>
    <row r="68" spans="1:9" x14ac:dyDescent="0.25">
      <c r="A68" s="5" t="s">
        <v>181</v>
      </c>
      <c r="B68" s="6" t="s">
        <v>208</v>
      </c>
      <c r="C68" s="11">
        <v>7</v>
      </c>
      <c r="D68" s="11">
        <v>5</v>
      </c>
      <c r="E68" s="11">
        <v>2</v>
      </c>
      <c r="F68" s="11">
        <v>2</v>
      </c>
      <c r="G68" s="11">
        <v>2</v>
      </c>
      <c r="H68" s="11">
        <v>4</v>
      </c>
      <c r="I68" s="11" t="s">
        <v>299</v>
      </c>
    </row>
    <row r="69" spans="1:9" x14ac:dyDescent="0.25">
      <c r="A69" s="5" t="s">
        <v>182</v>
      </c>
      <c r="B69" s="6" t="s">
        <v>267</v>
      </c>
      <c r="C69" s="11">
        <v>4</v>
      </c>
      <c r="D69" s="11">
        <v>15</v>
      </c>
      <c r="E69" s="11">
        <v>7</v>
      </c>
      <c r="F69" s="11">
        <v>9</v>
      </c>
      <c r="G69" s="11">
        <v>11</v>
      </c>
      <c r="H69" s="11">
        <v>13</v>
      </c>
      <c r="I69" s="11">
        <v>13</v>
      </c>
    </row>
    <row r="70" spans="1:9" x14ac:dyDescent="0.25">
      <c r="A70" s="5" t="s">
        <v>183</v>
      </c>
      <c r="B70" s="6" t="s">
        <v>209</v>
      </c>
      <c r="C70" s="11">
        <v>2</v>
      </c>
      <c r="D70" s="11">
        <v>9</v>
      </c>
      <c r="E70" s="11">
        <v>8</v>
      </c>
      <c r="F70" s="11">
        <v>8</v>
      </c>
      <c r="G70" s="11">
        <v>2</v>
      </c>
      <c r="H70" s="11">
        <v>7</v>
      </c>
      <c r="I70" s="11">
        <v>0</v>
      </c>
    </row>
    <row r="71" spans="1:9" x14ac:dyDescent="0.25">
      <c r="A71" s="5" t="s">
        <v>184</v>
      </c>
      <c r="B71" s="6" t="s">
        <v>210</v>
      </c>
      <c r="C71" s="11">
        <v>13</v>
      </c>
      <c r="D71" s="11">
        <v>6</v>
      </c>
      <c r="E71" s="11">
        <v>13</v>
      </c>
      <c r="F71" s="11">
        <v>13</v>
      </c>
      <c r="G71" s="11">
        <v>16</v>
      </c>
      <c r="H71" s="11">
        <v>10</v>
      </c>
      <c r="I71" s="11">
        <v>14</v>
      </c>
    </row>
    <row r="72" spans="1:9" x14ac:dyDescent="0.25">
      <c r="A72" s="5" t="s">
        <v>185</v>
      </c>
      <c r="B72" s="6" t="s">
        <v>268</v>
      </c>
      <c r="C72" s="11">
        <v>11</v>
      </c>
      <c r="D72" s="11">
        <v>7</v>
      </c>
      <c r="E72" s="11">
        <v>4</v>
      </c>
      <c r="F72" s="11">
        <v>4</v>
      </c>
      <c r="G72" s="11">
        <v>5</v>
      </c>
      <c r="H72" s="11">
        <v>29</v>
      </c>
      <c r="I72" s="11">
        <v>20</v>
      </c>
    </row>
    <row r="73" spans="1:9" x14ac:dyDescent="0.25">
      <c r="A73" s="5" t="s">
        <v>186</v>
      </c>
      <c r="B73" s="6" t="s">
        <v>211</v>
      </c>
      <c r="C73" s="11">
        <v>10</v>
      </c>
      <c r="D73" s="11">
        <v>11</v>
      </c>
      <c r="E73" s="11">
        <v>10</v>
      </c>
      <c r="F73" s="11">
        <v>6</v>
      </c>
      <c r="G73" s="11">
        <v>9</v>
      </c>
      <c r="H73" s="11">
        <v>5</v>
      </c>
      <c r="I73" s="11">
        <v>16</v>
      </c>
    </row>
    <row r="74" spans="1:9" x14ac:dyDescent="0.25">
      <c r="A74" s="5" t="s">
        <v>187</v>
      </c>
      <c r="B74" s="6" t="s">
        <v>269</v>
      </c>
      <c r="C74" s="11">
        <v>13</v>
      </c>
      <c r="D74" s="11">
        <v>6</v>
      </c>
      <c r="E74" s="11">
        <v>17</v>
      </c>
      <c r="F74" s="11">
        <v>20</v>
      </c>
      <c r="G74" s="11">
        <v>21</v>
      </c>
      <c r="H74" s="11">
        <v>37</v>
      </c>
      <c r="I74" s="11">
        <v>18</v>
      </c>
    </row>
    <row r="75" spans="1:9" x14ac:dyDescent="0.25">
      <c r="A75" s="5" t="s">
        <v>188</v>
      </c>
      <c r="B75" s="6" t="s">
        <v>270</v>
      </c>
      <c r="C75" s="11">
        <v>1</v>
      </c>
      <c r="D75" s="11">
        <v>3</v>
      </c>
      <c r="E75" s="11">
        <v>14</v>
      </c>
      <c r="F75" s="11">
        <v>27</v>
      </c>
      <c r="G75" s="11">
        <v>24</v>
      </c>
      <c r="H75" s="11" t="s">
        <v>299</v>
      </c>
      <c r="I75" s="11">
        <v>0</v>
      </c>
    </row>
    <row r="76" spans="1:9" x14ac:dyDescent="0.25">
      <c r="A76" s="5" t="s">
        <v>189</v>
      </c>
      <c r="B76" s="6" t="s">
        <v>271</v>
      </c>
      <c r="C76" s="11">
        <v>9</v>
      </c>
      <c r="D76" s="11">
        <v>11</v>
      </c>
      <c r="E76" s="11">
        <v>24</v>
      </c>
      <c r="F76" s="11">
        <v>15</v>
      </c>
      <c r="G76" s="11">
        <v>18</v>
      </c>
      <c r="H76" s="11">
        <v>10</v>
      </c>
      <c r="I76" s="11">
        <v>6</v>
      </c>
    </row>
    <row r="77" spans="1:9" x14ac:dyDescent="0.25">
      <c r="A77" s="5" t="s">
        <v>190</v>
      </c>
      <c r="B77" s="6" t="s">
        <v>212</v>
      </c>
      <c r="C77" s="11">
        <v>2</v>
      </c>
      <c r="D77" s="11">
        <v>4</v>
      </c>
      <c r="E77" s="11">
        <v>3</v>
      </c>
      <c r="F77" s="11">
        <v>7</v>
      </c>
      <c r="G77" s="11">
        <v>12</v>
      </c>
      <c r="H77" s="11">
        <v>12</v>
      </c>
      <c r="I77" s="11">
        <v>0</v>
      </c>
    </row>
    <row r="78" spans="1:9" x14ac:dyDescent="0.25">
      <c r="A78" s="5" t="s">
        <v>191</v>
      </c>
      <c r="B78" s="6" t="s">
        <v>213</v>
      </c>
      <c r="C78" s="11">
        <v>10</v>
      </c>
      <c r="D78" s="11">
        <v>8</v>
      </c>
      <c r="E78" s="11">
        <v>10</v>
      </c>
      <c r="F78" s="11">
        <v>4</v>
      </c>
      <c r="G78" s="11">
        <v>5</v>
      </c>
      <c r="H78" s="11">
        <v>4</v>
      </c>
      <c r="I78" s="11">
        <v>5</v>
      </c>
    </row>
    <row r="79" spans="1:9" x14ac:dyDescent="0.25">
      <c r="A79" s="5" t="s">
        <v>192</v>
      </c>
      <c r="B79" s="6" t="s">
        <v>272</v>
      </c>
      <c r="C79" s="11">
        <v>4</v>
      </c>
      <c r="D79" s="11">
        <v>20</v>
      </c>
      <c r="E79" s="11">
        <v>5</v>
      </c>
      <c r="F79" s="11">
        <v>13</v>
      </c>
      <c r="G79" s="11">
        <v>6</v>
      </c>
      <c r="H79" s="11">
        <v>16</v>
      </c>
      <c r="I79" s="11">
        <v>7</v>
      </c>
    </row>
    <row r="80" spans="1:9" x14ac:dyDescent="0.25"/>
  </sheetData>
  <mergeCells count="3">
    <mergeCell ref="A1:A2"/>
    <mergeCell ref="B1:B2"/>
    <mergeCell ref="C1:I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zoomScaleNormal="100" workbookViewId="0">
      <selection activeCell="C3" sqref="C3:C79"/>
    </sheetView>
  </sheetViews>
  <sheetFormatPr defaultColWidth="0" defaultRowHeight="14.25" zeroHeight="1" x14ac:dyDescent="0.2"/>
  <cols>
    <col min="1" max="1" width="21.42578125" style="1" bestFit="1" customWidth="1"/>
    <col min="2" max="2" width="92.42578125" style="1" bestFit="1" customWidth="1"/>
    <col min="3" max="3" width="8.85546875" style="1" bestFit="1" customWidth="1"/>
    <col min="4" max="4" width="9.85546875" style="1" bestFit="1" customWidth="1"/>
    <col min="5" max="5" width="9.140625" style="1" bestFit="1" customWidth="1"/>
    <col min="6" max="7" width="9.140625" style="1" customWidth="1"/>
    <col min="8" max="8" width="9.85546875" style="1" bestFit="1" customWidth="1"/>
    <col min="9" max="10" width="9.140625" style="1" customWidth="1"/>
    <col min="11" max="11" width="89.85546875" style="1" hidden="1" customWidth="1"/>
    <col min="12" max="12" width="86.85546875" style="1" hidden="1" customWidth="1"/>
    <col min="13" max="16384" width="9.140625" style="1" hidden="1"/>
  </cols>
  <sheetData>
    <row r="1" spans="1:12" ht="15" customHeight="1" thickBot="1" x14ac:dyDescent="0.25">
      <c r="A1" s="28" t="s">
        <v>113</v>
      </c>
      <c r="B1" s="37" t="s">
        <v>114</v>
      </c>
      <c r="C1" s="34" t="s">
        <v>112</v>
      </c>
      <c r="D1" s="35"/>
      <c r="E1" s="35"/>
      <c r="F1" s="35"/>
      <c r="G1" s="35"/>
      <c r="H1" s="35"/>
      <c r="I1" s="36"/>
    </row>
    <row r="2" spans="1:12" ht="15.75" customHeight="1" thickTop="1" thickBot="1" x14ac:dyDescent="0.25">
      <c r="A2" s="29"/>
      <c r="B2" s="38"/>
      <c r="C2" s="8" t="s">
        <v>312</v>
      </c>
      <c r="D2" s="8" t="s">
        <v>311</v>
      </c>
      <c r="E2" s="8" t="s">
        <v>301</v>
      </c>
      <c r="F2" s="8" t="s">
        <v>58</v>
      </c>
      <c r="G2" s="8" t="s">
        <v>59</v>
      </c>
      <c r="H2" s="8" t="s">
        <v>88</v>
      </c>
      <c r="I2" s="9" t="s">
        <v>101</v>
      </c>
    </row>
    <row r="3" spans="1:12" ht="15.75" customHeight="1" x14ac:dyDescent="0.2">
      <c r="A3" s="5" t="s">
        <v>115</v>
      </c>
      <c r="B3" s="6" t="s">
        <v>291</v>
      </c>
      <c r="C3" s="5">
        <v>2</v>
      </c>
      <c r="D3" s="5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K3" s="6"/>
    </row>
    <row r="4" spans="1:12" x14ac:dyDescent="0.2">
      <c r="A4" s="5" t="s">
        <v>0</v>
      </c>
      <c r="B4" s="6" t="s">
        <v>1</v>
      </c>
      <c r="C4" s="5">
        <v>0</v>
      </c>
      <c r="D4" s="5">
        <v>1</v>
      </c>
      <c r="E4" s="11">
        <v>0</v>
      </c>
      <c r="F4" s="11">
        <v>1</v>
      </c>
      <c r="G4" s="11">
        <v>3</v>
      </c>
      <c r="H4" s="11">
        <v>7</v>
      </c>
      <c r="I4" s="11">
        <v>4</v>
      </c>
      <c r="K4" s="6"/>
    </row>
    <row r="5" spans="1:12" x14ac:dyDescent="0.2">
      <c r="A5" s="5" t="s">
        <v>117</v>
      </c>
      <c r="B5" s="6" t="s">
        <v>194</v>
      </c>
      <c r="C5" s="5">
        <v>0</v>
      </c>
      <c r="D5" s="5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K5" s="6"/>
    </row>
    <row r="6" spans="1:12" x14ac:dyDescent="0.2">
      <c r="A6" s="5" t="s">
        <v>60</v>
      </c>
      <c r="B6" s="6" t="s">
        <v>61</v>
      </c>
      <c r="C6" s="5">
        <v>1</v>
      </c>
      <c r="D6" s="5">
        <v>0</v>
      </c>
      <c r="E6" s="11">
        <v>2</v>
      </c>
      <c r="F6" s="11">
        <v>0</v>
      </c>
      <c r="G6" s="11">
        <v>1</v>
      </c>
      <c r="H6" s="11">
        <v>0</v>
      </c>
      <c r="I6" s="11">
        <v>0</v>
      </c>
      <c r="K6" s="6"/>
      <c r="L6" s="6"/>
    </row>
    <row r="7" spans="1:12" x14ac:dyDescent="0.2">
      <c r="A7" s="5" t="s">
        <v>119</v>
      </c>
      <c r="B7" s="6" t="s">
        <v>195</v>
      </c>
      <c r="C7" s="5">
        <v>0</v>
      </c>
      <c r="D7" s="5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K7" s="6"/>
      <c r="L7" s="6"/>
    </row>
    <row r="8" spans="1:12" x14ac:dyDescent="0.2">
      <c r="A8" s="5" t="s">
        <v>2</v>
      </c>
      <c r="B8" s="6" t="s">
        <v>3</v>
      </c>
      <c r="C8" s="5">
        <v>0</v>
      </c>
      <c r="D8" s="5">
        <v>0</v>
      </c>
      <c r="E8" s="11">
        <v>0</v>
      </c>
      <c r="F8" s="11">
        <v>1</v>
      </c>
      <c r="G8" s="11">
        <v>1</v>
      </c>
      <c r="H8" s="11">
        <v>0</v>
      </c>
      <c r="I8" s="11">
        <v>0</v>
      </c>
      <c r="K8" s="6"/>
    </row>
    <row r="9" spans="1:12" x14ac:dyDescent="0.2">
      <c r="A9" s="5" t="s">
        <v>4</v>
      </c>
      <c r="B9" s="6" t="s">
        <v>5</v>
      </c>
      <c r="C9" s="5">
        <v>4</v>
      </c>
      <c r="D9" s="5">
        <v>1</v>
      </c>
      <c r="E9" s="11">
        <v>0</v>
      </c>
      <c r="F9" s="11">
        <v>1</v>
      </c>
      <c r="G9" s="11">
        <v>1</v>
      </c>
      <c r="H9" s="11">
        <v>0</v>
      </c>
      <c r="I9" s="11">
        <v>0</v>
      </c>
      <c r="K9" s="6"/>
      <c r="L9" s="6"/>
    </row>
    <row r="10" spans="1:12" x14ac:dyDescent="0.2">
      <c r="A10" s="5" t="s">
        <v>62</v>
      </c>
      <c r="B10" s="6" t="s">
        <v>63</v>
      </c>
      <c r="C10" s="5">
        <v>2</v>
      </c>
      <c r="D10" s="5">
        <v>0</v>
      </c>
      <c r="E10" s="11">
        <v>0</v>
      </c>
      <c r="F10" s="11">
        <v>0</v>
      </c>
      <c r="G10" s="11">
        <v>2</v>
      </c>
      <c r="H10" s="11">
        <v>0</v>
      </c>
      <c r="I10" s="11">
        <v>0</v>
      </c>
      <c r="K10" s="6"/>
    </row>
    <row r="11" spans="1:12" x14ac:dyDescent="0.2">
      <c r="A11" s="5" t="s">
        <v>6</v>
      </c>
      <c r="B11" s="6" t="s">
        <v>7</v>
      </c>
      <c r="C11" s="5">
        <v>1</v>
      </c>
      <c r="D11" s="5">
        <v>0</v>
      </c>
      <c r="E11" s="11">
        <v>1</v>
      </c>
      <c r="F11" s="11">
        <v>1</v>
      </c>
      <c r="G11" s="11">
        <v>1</v>
      </c>
      <c r="H11" s="11">
        <v>0</v>
      </c>
      <c r="I11" s="11">
        <v>0</v>
      </c>
      <c r="K11" s="6"/>
      <c r="L11" s="6"/>
    </row>
    <row r="12" spans="1:12" x14ac:dyDescent="0.2">
      <c r="A12" s="5" t="s">
        <v>124</v>
      </c>
      <c r="B12" s="6" t="s">
        <v>196</v>
      </c>
      <c r="C12" s="5">
        <v>0</v>
      </c>
      <c r="D12" s="5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K12" s="6"/>
      <c r="L12" s="6"/>
    </row>
    <row r="13" spans="1:12" x14ac:dyDescent="0.2">
      <c r="A13" s="5" t="s">
        <v>89</v>
      </c>
      <c r="B13" s="6" t="s">
        <v>90</v>
      </c>
      <c r="C13" s="5">
        <v>0</v>
      </c>
      <c r="D13" s="5">
        <v>1</v>
      </c>
      <c r="E13" s="11">
        <v>0</v>
      </c>
      <c r="F13" s="11">
        <v>0</v>
      </c>
      <c r="G13" s="11">
        <v>0</v>
      </c>
      <c r="H13" s="11">
        <v>1</v>
      </c>
      <c r="I13" s="11">
        <v>4</v>
      </c>
      <c r="K13" s="6"/>
      <c r="L13" s="6"/>
    </row>
    <row r="14" spans="1:12" x14ac:dyDescent="0.2">
      <c r="A14" s="5" t="s">
        <v>91</v>
      </c>
      <c r="B14" s="6" t="s">
        <v>92</v>
      </c>
      <c r="C14" s="5">
        <v>0</v>
      </c>
      <c r="D14" s="5">
        <v>0</v>
      </c>
      <c r="E14" s="11">
        <v>0</v>
      </c>
      <c r="F14" s="11">
        <v>0</v>
      </c>
      <c r="G14" s="11">
        <v>0</v>
      </c>
      <c r="H14" s="11">
        <v>2</v>
      </c>
      <c r="I14" s="11">
        <v>0</v>
      </c>
      <c r="K14" s="6"/>
      <c r="L14" s="6"/>
    </row>
    <row r="15" spans="1:12" x14ac:dyDescent="0.2">
      <c r="A15" s="5" t="s">
        <v>8</v>
      </c>
      <c r="B15" s="6" t="s">
        <v>9</v>
      </c>
      <c r="C15" s="5">
        <v>4</v>
      </c>
      <c r="D15" s="5">
        <v>0</v>
      </c>
      <c r="E15" s="11">
        <v>2</v>
      </c>
      <c r="F15" s="11">
        <v>3</v>
      </c>
      <c r="G15" s="11">
        <v>1</v>
      </c>
      <c r="H15" s="11">
        <v>3</v>
      </c>
      <c r="I15" s="11">
        <v>17</v>
      </c>
      <c r="K15" s="6"/>
      <c r="L15" s="6"/>
    </row>
    <row r="16" spans="1:12" x14ac:dyDescent="0.2">
      <c r="A16" s="5" t="s">
        <v>64</v>
      </c>
      <c r="B16" s="6" t="s">
        <v>65</v>
      </c>
      <c r="C16" s="5">
        <v>2</v>
      </c>
      <c r="D16" s="5">
        <v>1</v>
      </c>
      <c r="E16" s="11">
        <v>1</v>
      </c>
      <c r="F16" s="11">
        <v>0</v>
      </c>
      <c r="G16" s="11">
        <v>1</v>
      </c>
      <c r="H16" s="11">
        <v>0</v>
      </c>
      <c r="I16" s="11">
        <v>2</v>
      </c>
      <c r="K16" s="6"/>
      <c r="L16" s="6"/>
    </row>
    <row r="17" spans="1:12" x14ac:dyDescent="0.2">
      <c r="A17" s="5" t="s">
        <v>66</v>
      </c>
      <c r="B17" s="6" t="s">
        <v>67</v>
      </c>
      <c r="C17" s="5">
        <v>1</v>
      </c>
      <c r="D17" s="5">
        <v>1</v>
      </c>
      <c r="E17" s="11">
        <v>1</v>
      </c>
      <c r="F17" s="11">
        <v>0</v>
      </c>
      <c r="G17" s="11">
        <v>1</v>
      </c>
      <c r="H17" s="11">
        <v>1</v>
      </c>
      <c r="I17" s="11">
        <v>1</v>
      </c>
      <c r="K17" s="6"/>
      <c r="L17" s="6"/>
    </row>
    <row r="18" spans="1:12" x14ac:dyDescent="0.2">
      <c r="A18" s="5" t="s">
        <v>93</v>
      </c>
      <c r="B18" s="6" t="s">
        <v>94</v>
      </c>
      <c r="C18" s="5">
        <v>0</v>
      </c>
      <c r="D18" s="5">
        <v>0</v>
      </c>
      <c r="E18" s="11">
        <v>1</v>
      </c>
      <c r="F18" s="11">
        <v>0</v>
      </c>
      <c r="G18" s="11">
        <v>0</v>
      </c>
      <c r="H18" s="11">
        <v>1</v>
      </c>
      <c r="I18" s="11">
        <v>0</v>
      </c>
      <c r="K18" s="6"/>
      <c r="L18" s="6"/>
    </row>
    <row r="19" spans="1:12" x14ac:dyDescent="0.2">
      <c r="A19" s="5" t="s">
        <v>10</v>
      </c>
      <c r="B19" s="6" t="s">
        <v>11</v>
      </c>
      <c r="C19" s="5">
        <v>1</v>
      </c>
      <c r="D19" s="5">
        <v>2</v>
      </c>
      <c r="E19" s="11">
        <v>0</v>
      </c>
      <c r="F19" s="11">
        <v>1</v>
      </c>
      <c r="G19" s="11">
        <v>0</v>
      </c>
      <c r="H19" s="11">
        <v>1</v>
      </c>
      <c r="I19" s="11">
        <v>0</v>
      </c>
      <c r="K19" s="6"/>
      <c r="L19" s="6"/>
    </row>
    <row r="20" spans="1:12" x14ac:dyDescent="0.2">
      <c r="A20" s="5" t="s">
        <v>12</v>
      </c>
      <c r="B20" s="6" t="s">
        <v>13</v>
      </c>
      <c r="C20" s="5">
        <v>4</v>
      </c>
      <c r="D20" s="5">
        <v>2</v>
      </c>
      <c r="E20" s="11">
        <v>0</v>
      </c>
      <c r="F20" s="11">
        <v>1</v>
      </c>
      <c r="G20" s="11">
        <v>1</v>
      </c>
      <c r="H20" s="11">
        <v>1</v>
      </c>
      <c r="I20" s="11">
        <v>2</v>
      </c>
      <c r="K20" s="6"/>
      <c r="L20" s="6"/>
    </row>
    <row r="21" spans="1:12" x14ac:dyDescent="0.2">
      <c r="A21" s="5" t="s">
        <v>14</v>
      </c>
      <c r="B21" s="6" t="s">
        <v>15</v>
      </c>
      <c r="C21" s="5">
        <v>0</v>
      </c>
      <c r="D21" s="5">
        <v>0</v>
      </c>
      <c r="E21" s="11">
        <v>0</v>
      </c>
      <c r="F21" s="11">
        <v>1</v>
      </c>
      <c r="G21" s="11">
        <v>0</v>
      </c>
      <c r="H21" s="11">
        <v>1</v>
      </c>
      <c r="I21" s="11">
        <v>0</v>
      </c>
      <c r="K21" s="6"/>
      <c r="L21" s="6"/>
    </row>
    <row r="22" spans="1:12" x14ac:dyDescent="0.2">
      <c r="A22" s="5" t="s">
        <v>134</v>
      </c>
      <c r="B22" s="6" t="s">
        <v>273</v>
      </c>
      <c r="C22" s="5">
        <v>0</v>
      </c>
      <c r="D22" s="5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K22" s="6"/>
      <c r="L22" s="6"/>
    </row>
    <row r="23" spans="1:12" x14ac:dyDescent="0.2">
      <c r="A23" s="5" t="s">
        <v>135</v>
      </c>
      <c r="B23" s="6" t="s">
        <v>197</v>
      </c>
      <c r="C23" s="5">
        <v>0</v>
      </c>
      <c r="D23" s="5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K23" s="6"/>
      <c r="L23" s="6"/>
    </row>
    <row r="24" spans="1:12" x14ac:dyDescent="0.2">
      <c r="A24" s="5" t="s">
        <v>16</v>
      </c>
      <c r="B24" s="6" t="s">
        <v>17</v>
      </c>
      <c r="C24" s="5">
        <v>0</v>
      </c>
      <c r="D24" s="5">
        <v>0</v>
      </c>
      <c r="E24" s="11">
        <v>0</v>
      </c>
      <c r="F24" s="11">
        <v>1</v>
      </c>
      <c r="G24" s="11">
        <v>1</v>
      </c>
      <c r="H24" s="11">
        <v>3</v>
      </c>
      <c r="I24" s="11">
        <v>0</v>
      </c>
      <c r="K24" s="6"/>
      <c r="L24" s="6"/>
    </row>
    <row r="25" spans="1:12" x14ac:dyDescent="0.2">
      <c r="A25" s="5" t="s">
        <v>18</v>
      </c>
      <c r="B25" s="6" t="s">
        <v>19</v>
      </c>
      <c r="C25" s="5">
        <v>0</v>
      </c>
      <c r="D25" s="5">
        <v>0</v>
      </c>
      <c r="E25" s="11">
        <v>0</v>
      </c>
      <c r="F25" s="11">
        <v>1</v>
      </c>
      <c r="G25" s="11">
        <v>0</v>
      </c>
      <c r="H25" s="11">
        <v>0</v>
      </c>
      <c r="I25" s="11">
        <v>2</v>
      </c>
      <c r="K25" s="6"/>
    </row>
    <row r="26" spans="1:12" x14ac:dyDescent="0.2">
      <c r="A26" s="5" t="s">
        <v>68</v>
      </c>
      <c r="B26" s="6" t="s">
        <v>69</v>
      </c>
      <c r="C26" s="5">
        <v>1</v>
      </c>
      <c r="D26" s="5">
        <v>5</v>
      </c>
      <c r="E26" s="11">
        <v>7</v>
      </c>
      <c r="F26" s="11">
        <v>0</v>
      </c>
      <c r="G26" s="11">
        <v>1</v>
      </c>
      <c r="H26" s="11">
        <v>1</v>
      </c>
      <c r="I26" s="11">
        <v>0</v>
      </c>
      <c r="K26" s="6"/>
    </row>
    <row r="27" spans="1:12" ht="15" x14ac:dyDescent="0.25">
      <c r="A27" s="5" t="s">
        <v>140</v>
      </c>
      <c r="B27" s="6" t="s">
        <v>274</v>
      </c>
      <c r="C27" s="5">
        <v>0</v>
      </c>
      <c r="D27" s="5">
        <v>0</v>
      </c>
      <c r="E27" s="11" t="s">
        <v>299</v>
      </c>
      <c r="F27" s="11" t="s">
        <v>299</v>
      </c>
      <c r="G27" s="11" t="s">
        <v>299</v>
      </c>
      <c r="H27" s="11" t="s">
        <v>299</v>
      </c>
      <c r="I27" s="11">
        <v>0</v>
      </c>
      <c r="K27" s="6"/>
      <c r="L27" s="10"/>
    </row>
    <row r="28" spans="1:12" ht="15" x14ac:dyDescent="0.25">
      <c r="A28" s="5" t="s">
        <v>141</v>
      </c>
      <c r="B28" s="6" t="s">
        <v>275</v>
      </c>
      <c r="C28" s="5">
        <v>1</v>
      </c>
      <c r="D28" s="5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K28" s="6"/>
      <c r="L28" s="10"/>
    </row>
    <row r="29" spans="1:12" ht="15" x14ac:dyDescent="0.25">
      <c r="A29" s="5" t="s">
        <v>142</v>
      </c>
      <c r="B29" s="6" t="s">
        <v>276</v>
      </c>
      <c r="C29" s="5">
        <v>0</v>
      </c>
      <c r="D29" s="5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K29" s="6"/>
      <c r="L29" s="10"/>
    </row>
    <row r="30" spans="1:12" ht="15" x14ac:dyDescent="0.25">
      <c r="A30" s="5" t="s">
        <v>143</v>
      </c>
      <c r="B30" s="6" t="s">
        <v>277</v>
      </c>
      <c r="C30" s="5">
        <v>1</v>
      </c>
      <c r="D30" s="5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K30" s="6"/>
      <c r="L30" s="10"/>
    </row>
    <row r="31" spans="1:12" x14ac:dyDescent="0.2">
      <c r="A31" s="5" t="s">
        <v>70</v>
      </c>
      <c r="B31" s="6" t="s">
        <v>71</v>
      </c>
      <c r="C31" s="5">
        <v>0</v>
      </c>
      <c r="D31" s="5">
        <v>0</v>
      </c>
      <c r="E31" s="11">
        <v>1</v>
      </c>
      <c r="F31" s="11">
        <v>0</v>
      </c>
      <c r="G31" s="11">
        <v>1</v>
      </c>
      <c r="H31" s="11">
        <v>2</v>
      </c>
      <c r="I31" s="11">
        <v>2</v>
      </c>
      <c r="K31" s="6"/>
    </row>
    <row r="32" spans="1:12" x14ac:dyDescent="0.2">
      <c r="A32" s="5" t="s">
        <v>32</v>
      </c>
      <c r="B32" s="6" t="s">
        <v>33</v>
      </c>
      <c r="C32" s="5">
        <v>1</v>
      </c>
      <c r="D32" s="5">
        <v>0</v>
      </c>
      <c r="E32" s="11">
        <v>0</v>
      </c>
      <c r="F32" s="11">
        <v>5</v>
      </c>
      <c r="G32" s="11">
        <v>0</v>
      </c>
      <c r="H32" s="11">
        <v>0</v>
      </c>
      <c r="I32" s="11">
        <v>1</v>
      </c>
      <c r="K32" s="6"/>
    </row>
    <row r="33" spans="1:12" ht="15" x14ac:dyDescent="0.25">
      <c r="A33" s="5" t="s">
        <v>20</v>
      </c>
      <c r="B33" s="6" t="s">
        <v>21</v>
      </c>
      <c r="C33" s="5">
        <v>1</v>
      </c>
      <c r="D33" s="5">
        <v>3</v>
      </c>
      <c r="E33" s="11">
        <v>0</v>
      </c>
      <c r="F33" s="11">
        <v>2</v>
      </c>
      <c r="G33" s="11">
        <v>0</v>
      </c>
      <c r="H33" s="11">
        <v>2</v>
      </c>
      <c r="I33" s="11">
        <v>2</v>
      </c>
      <c r="K33" s="6"/>
      <c r="L33" s="10"/>
    </row>
    <row r="34" spans="1:12" ht="15" x14ac:dyDescent="0.25">
      <c r="A34" s="5" t="s">
        <v>147</v>
      </c>
      <c r="B34" s="6" t="s">
        <v>278</v>
      </c>
      <c r="C34" s="5">
        <v>0</v>
      </c>
      <c r="D34" s="5">
        <v>0</v>
      </c>
      <c r="E34" s="11">
        <v>0</v>
      </c>
      <c r="F34" s="11">
        <v>0</v>
      </c>
      <c r="G34" s="11">
        <v>0</v>
      </c>
      <c r="H34" s="11">
        <v>1</v>
      </c>
      <c r="I34" s="11">
        <v>0</v>
      </c>
      <c r="K34" s="6"/>
      <c r="L34" s="10"/>
    </row>
    <row r="35" spans="1:12" ht="15" x14ac:dyDescent="0.25">
      <c r="A35" s="5" t="s">
        <v>148</v>
      </c>
      <c r="B35" s="6" t="s">
        <v>279</v>
      </c>
      <c r="C35" s="5">
        <v>1</v>
      </c>
      <c r="D35" s="5">
        <v>1</v>
      </c>
      <c r="E35" s="11">
        <v>1</v>
      </c>
      <c r="F35" s="11">
        <v>0</v>
      </c>
      <c r="G35" s="11">
        <v>0</v>
      </c>
      <c r="H35" s="11">
        <v>0</v>
      </c>
      <c r="I35" s="11">
        <v>0</v>
      </c>
      <c r="K35" s="6"/>
      <c r="L35" s="10"/>
    </row>
    <row r="36" spans="1:12" ht="15" x14ac:dyDescent="0.25">
      <c r="A36" s="5" t="s">
        <v>149</v>
      </c>
      <c r="B36" s="6" t="s">
        <v>280</v>
      </c>
      <c r="C36" s="5">
        <v>0</v>
      </c>
      <c r="D36" s="5">
        <v>0</v>
      </c>
      <c r="E36" s="11">
        <v>0</v>
      </c>
      <c r="F36" s="11">
        <v>0</v>
      </c>
      <c r="G36" s="11">
        <v>0</v>
      </c>
      <c r="H36" s="11">
        <v>1</v>
      </c>
      <c r="I36" s="11">
        <v>0</v>
      </c>
      <c r="K36" s="6"/>
      <c r="L36" s="10"/>
    </row>
    <row r="37" spans="1:12" ht="15" x14ac:dyDescent="0.25">
      <c r="A37" s="5" t="s">
        <v>102</v>
      </c>
      <c r="B37" s="6" t="s">
        <v>103</v>
      </c>
      <c r="C37" s="5">
        <v>0</v>
      </c>
      <c r="D37" s="5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</v>
      </c>
      <c r="K37" s="6"/>
      <c r="L37" s="10"/>
    </row>
    <row r="38" spans="1:12" ht="15" x14ac:dyDescent="0.25">
      <c r="A38" s="5" t="s">
        <v>104</v>
      </c>
      <c r="B38" s="6" t="s">
        <v>105</v>
      </c>
      <c r="C38" s="5">
        <v>2</v>
      </c>
      <c r="D38" s="5">
        <v>0</v>
      </c>
      <c r="E38" s="11">
        <v>1</v>
      </c>
      <c r="F38" s="11">
        <v>0</v>
      </c>
      <c r="G38" s="11">
        <v>0</v>
      </c>
      <c r="H38" s="11">
        <v>0</v>
      </c>
      <c r="I38" s="11">
        <v>1</v>
      </c>
      <c r="K38" s="6"/>
      <c r="L38" s="10"/>
    </row>
    <row r="39" spans="1:12" ht="15" x14ac:dyDescent="0.25">
      <c r="A39" s="5" t="s">
        <v>152</v>
      </c>
      <c r="B39" s="6" t="s">
        <v>281</v>
      </c>
      <c r="C39" s="5">
        <v>0</v>
      </c>
      <c r="D39" s="5">
        <v>0</v>
      </c>
      <c r="E39" s="11">
        <v>1</v>
      </c>
      <c r="F39" s="11">
        <v>0</v>
      </c>
      <c r="G39" s="11">
        <v>0</v>
      </c>
      <c r="H39" s="11">
        <v>0</v>
      </c>
      <c r="I39" s="11">
        <v>0</v>
      </c>
      <c r="K39" s="6"/>
      <c r="L39" s="10"/>
    </row>
    <row r="40" spans="1:12" ht="15" x14ac:dyDescent="0.25">
      <c r="A40" s="5" t="s">
        <v>22</v>
      </c>
      <c r="B40" s="6" t="s">
        <v>23</v>
      </c>
      <c r="C40" s="5">
        <v>6</v>
      </c>
      <c r="D40" s="5">
        <v>0</v>
      </c>
      <c r="E40" s="11">
        <v>0</v>
      </c>
      <c r="F40" s="11">
        <v>1</v>
      </c>
      <c r="G40" s="11">
        <v>0</v>
      </c>
      <c r="H40" s="11">
        <v>1</v>
      </c>
      <c r="I40" s="11">
        <v>0</v>
      </c>
      <c r="K40" s="6"/>
      <c r="L40" s="10"/>
    </row>
    <row r="41" spans="1:12" x14ac:dyDescent="0.2">
      <c r="A41" s="5" t="s">
        <v>72</v>
      </c>
      <c r="B41" s="6" t="s">
        <v>73</v>
      </c>
      <c r="C41" s="5">
        <v>0</v>
      </c>
      <c r="D41" s="5">
        <v>4</v>
      </c>
      <c r="E41" s="11">
        <v>2</v>
      </c>
      <c r="F41" s="11">
        <v>0</v>
      </c>
      <c r="G41" s="11">
        <v>3</v>
      </c>
      <c r="H41" s="11">
        <v>0</v>
      </c>
      <c r="I41" s="11">
        <v>0</v>
      </c>
      <c r="K41" s="6"/>
    </row>
    <row r="42" spans="1:12" x14ac:dyDescent="0.2">
      <c r="A42" s="5" t="s">
        <v>24</v>
      </c>
      <c r="B42" s="6" t="s">
        <v>25</v>
      </c>
      <c r="C42" s="5">
        <v>2</v>
      </c>
      <c r="D42" s="5">
        <v>2</v>
      </c>
      <c r="E42" s="11">
        <v>0</v>
      </c>
      <c r="F42" s="11">
        <v>6</v>
      </c>
      <c r="G42" s="11">
        <v>1</v>
      </c>
      <c r="H42" s="11">
        <v>1</v>
      </c>
      <c r="I42" s="11">
        <v>0</v>
      </c>
      <c r="K42" s="6"/>
    </row>
    <row r="43" spans="1:12" x14ac:dyDescent="0.2">
      <c r="A43" s="5" t="s">
        <v>26</v>
      </c>
      <c r="B43" s="6" t="s">
        <v>27</v>
      </c>
      <c r="C43" s="5">
        <v>0</v>
      </c>
      <c r="D43" s="5">
        <v>0</v>
      </c>
      <c r="E43" s="11">
        <v>1</v>
      </c>
      <c r="F43" s="11">
        <v>3</v>
      </c>
      <c r="G43" s="11">
        <v>0</v>
      </c>
      <c r="H43" s="11">
        <v>6</v>
      </c>
      <c r="I43" s="11">
        <v>5</v>
      </c>
      <c r="K43" s="6"/>
    </row>
    <row r="44" spans="1:12" ht="15" x14ac:dyDescent="0.25">
      <c r="A44" s="5" t="s">
        <v>106</v>
      </c>
      <c r="B44" s="6" t="s">
        <v>107</v>
      </c>
      <c r="C44" s="5">
        <v>0</v>
      </c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</v>
      </c>
      <c r="K44" s="6"/>
      <c r="L44" s="10"/>
    </row>
    <row r="45" spans="1:12" ht="15" x14ac:dyDescent="0.25">
      <c r="A45" s="5" t="s">
        <v>158</v>
      </c>
      <c r="B45" s="6" t="s">
        <v>282</v>
      </c>
      <c r="C45" s="5">
        <v>2</v>
      </c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K45" s="6"/>
      <c r="L45" s="10"/>
    </row>
    <row r="46" spans="1:12" x14ac:dyDescent="0.2">
      <c r="A46" s="5" t="s">
        <v>28</v>
      </c>
      <c r="B46" s="6" t="s">
        <v>29</v>
      </c>
      <c r="C46" s="5">
        <v>4</v>
      </c>
      <c r="D46" s="5">
        <v>0</v>
      </c>
      <c r="E46" s="11">
        <v>0</v>
      </c>
      <c r="F46" s="11">
        <v>1</v>
      </c>
      <c r="G46" s="11">
        <v>1</v>
      </c>
      <c r="H46" s="11">
        <v>0</v>
      </c>
      <c r="I46" s="11">
        <v>1</v>
      </c>
      <c r="K46" s="6"/>
    </row>
    <row r="47" spans="1:12" x14ac:dyDescent="0.2">
      <c r="A47" s="5" t="s">
        <v>30</v>
      </c>
      <c r="B47" s="6" t="s">
        <v>31</v>
      </c>
      <c r="C47" s="5">
        <v>4</v>
      </c>
      <c r="D47" s="5">
        <v>1</v>
      </c>
      <c r="E47" s="11">
        <v>0</v>
      </c>
      <c r="F47" s="11">
        <v>1</v>
      </c>
      <c r="G47" s="11">
        <v>2</v>
      </c>
      <c r="H47" s="11">
        <v>0</v>
      </c>
      <c r="I47" s="11">
        <v>1</v>
      </c>
      <c r="K47" s="6"/>
    </row>
    <row r="48" spans="1:12" ht="15" x14ac:dyDescent="0.25">
      <c r="A48" s="5" t="s">
        <v>34</v>
      </c>
      <c r="B48" s="6" t="s">
        <v>35</v>
      </c>
      <c r="C48" s="5">
        <v>0</v>
      </c>
      <c r="D48" s="5">
        <v>1</v>
      </c>
      <c r="E48" s="11">
        <v>0</v>
      </c>
      <c r="F48" s="11">
        <v>1</v>
      </c>
      <c r="G48" s="11">
        <v>1</v>
      </c>
      <c r="H48" s="11">
        <v>0</v>
      </c>
      <c r="I48" s="11">
        <v>0</v>
      </c>
      <c r="K48" s="6"/>
      <c r="L48" s="10"/>
    </row>
    <row r="49" spans="1:12" ht="15" x14ac:dyDescent="0.25">
      <c r="A49" s="5" t="s">
        <v>36</v>
      </c>
      <c r="B49" s="6" t="s">
        <v>37</v>
      </c>
      <c r="C49" s="5">
        <v>1</v>
      </c>
      <c r="D49" s="5">
        <v>1</v>
      </c>
      <c r="E49" s="11">
        <v>0</v>
      </c>
      <c r="F49" s="11">
        <v>1</v>
      </c>
      <c r="G49" s="11">
        <v>0</v>
      </c>
      <c r="H49" s="11">
        <v>0</v>
      </c>
      <c r="I49" s="11">
        <v>0</v>
      </c>
      <c r="K49" s="6"/>
      <c r="L49" s="10"/>
    </row>
    <row r="50" spans="1:12" ht="15" x14ac:dyDescent="0.25">
      <c r="A50" s="5" t="s">
        <v>38</v>
      </c>
      <c r="B50" s="6" t="s">
        <v>39</v>
      </c>
      <c r="C50" s="5">
        <v>0</v>
      </c>
      <c r="D50" s="5">
        <v>1</v>
      </c>
      <c r="E50" s="11">
        <v>0</v>
      </c>
      <c r="F50" s="11">
        <v>1</v>
      </c>
      <c r="G50" s="11">
        <v>1</v>
      </c>
      <c r="H50" s="11">
        <v>1</v>
      </c>
      <c r="I50" s="11">
        <v>0</v>
      </c>
      <c r="K50" s="6"/>
      <c r="L50" s="10"/>
    </row>
    <row r="51" spans="1:12" ht="15" x14ac:dyDescent="0.25">
      <c r="A51" s="5" t="s">
        <v>74</v>
      </c>
      <c r="B51" s="6" t="s">
        <v>75</v>
      </c>
      <c r="C51" s="5">
        <v>3</v>
      </c>
      <c r="D51" s="5">
        <v>1</v>
      </c>
      <c r="E51" s="11">
        <v>0</v>
      </c>
      <c r="F51" s="11">
        <v>0</v>
      </c>
      <c r="G51" s="11">
        <v>1</v>
      </c>
      <c r="H51" s="11">
        <v>0</v>
      </c>
      <c r="I51" s="11">
        <v>1</v>
      </c>
      <c r="K51" s="6"/>
      <c r="L51" s="10"/>
    </row>
    <row r="52" spans="1:12" ht="15" x14ac:dyDescent="0.25">
      <c r="A52" s="5" t="s">
        <v>76</v>
      </c>
      <c r="B52" s="6" t="s">
        <v>77</v>
      </c>
      <c r="C52" s="5">
        <v>0</v>
      </c>
      <c r="D52" s="5">
        <v>2</v>
      </c>
      <c r="E52" s="11">
        <v>2</v>
      </c>
      <c r="F52" s="11">
        <v>0</v>
      </c>
      <c r="G52" s="11">
        <v>2</v>
      </c>
      <c r="H52" s="11">
        <v>0</v>
      </c>
      <c r="I52" s="11">
        <v>0</v>
      </c>
      <c r="K52" s="6"/>
      <c r="L52" s="10"/>
    </row>
    <row r="53" spans="1:12" ht="15" x14ac:dyDescent="0.25">
      <c r="A53" s="5" t="s">
        <v>40</v>
      </c>
      <c r="B53" s="6" t="s">
        <v>41</v>
      </c>
      <c r="C53" s="5">
        <v>1</v>
      </c>
      <c r="D53" s="5">
        <v>0</v>
      </c>
      <c r="E53" s="11">
        <v>0</v>
      </c>
      <c r="F53" s="11">
        <v>1</v>
      </c>
      <c r="G53" s="11">
        <v>0</v>
      </c>
      <c r="H53" s="11">
        <v>0</v>
      </c>
      <c r="I53" s="11">
        <v>0</v>
      </c>
      <c r="K53" s="6"/>
      <c r="L53" s="10"/>
    </row>
    <row r="54" spans="1:12" x14ac:dyDescent="0.2">
      <c r="A54" s="5" t="s">
        <v>78</v>
      </c>
      <c r="B54" s="6" t="s">
        <v>79</v>
      </c>
      <c r="C54" s="5">
        <v>0</v>
      </c>
      <c r="D54" s="5">
        <v>0</v>
      </c>
      <c r="E54" s="11">
        <v>0</v>
      </c>
      <c r="F54" s="11">
        <v>0</v>
      </c>
      <c r="G54" s="11">
        <v>1</v>
      </c>
      <c r="H54" s="11">
        <v>1</v>
      </c>
      <c r="I54" s="11">
        <v>1</v>
      </c>
      <c r="K54" s="6"/>
    </row>
    <row r="55" spans="1:12" ht="15" x14ac:dyDescent="0.25">
      <c r="A55" s="5" t="s">
        <v>80</v>
      </c>
      <c r="B55" s="6" t="s">
        <v>81</v>
      </c>
      <c r="C55" s="5">
        <v>2</v>
      </c>
      <c r="D55" s="5">
        <v>1</v>
      </c>
      <c r="E55" s="11">
        <v>0</v>
      </c>
      <c r="F55" s="11">
        <v>0</v>
      </c>
      <c r="G55" s="11">
        <v>1</v>
      </c>
      <c r="H55" s="11">
        <v>1</v>
      </c>
      <c r="I55" s="11">
        <v>1</v>
      </c>
      <c r="K55" s="6"/>
      <c r="L55" s="10"/>
    </row>
    <row r="56" spans="1:12" ht="15" x14ac:dyDescent="0.25">
      <c r="A56" s="5" t="s">
        <v>42</v>
      </c>
      <c r="B56" s="6" t="s">
        <v>43</v>
      </c>
      <c r="C56" s="5">
        <v>4</v>
      </c>
      <c r="D56" s="5">
        <v>1</v>
      </c>
      <c r="E56" s="11">
        <v>0</v>
      </c>
      <c r="F56" s="11">
        <v>2</v>
      </c>
      <c r="G56" s="11">
        <v>2</v>
      </c>
      <c r="H56" s="11">
        <v>0</v>
      </c>
      <c r="I56" s="11">
        <v>0</v>
      </c>
      <c r="K56" s="6"/>
      <c r="L56" s="10"/>
    </row>
    <row r="57" spans="1:12" ht="15" x14ac:dyDescent="0.25">
      <c r="A57" s="5" t="s">
        <v>82</v>
      </c>
      <c r="B57" s="6" t="s">
        <v>83</v>
      </c>
      <c r="C57" s="5">
        <v>1</v>
      </c>
      <c r="D57" s="5">
        <v>1</v>
      </c>
      <c r="E57" s="11">
        <v>0</v>
      </c>
      <c r="F57" s="11">
        <v>0</v>
      </c>
      <c r="G57" s="11">
        <v>1</v>
      </c>
      <c r="H57" s="11">
        <v>1</v>
      </c>
      <c r="I57" s="11">
        <v>0</v>
      </c>
      <c r="K57" s="6"/>
      <c r="L57" s="10"/>
    </row>
    <row r="58" spans="1:12" ht="15" x14ac:dyDescent="0.25">
      <c r="A58" s="5" t="s">
        <v>95</v>
      </c>
      <c r="B58" s="6" t="s">
        <v>96</v>
      </c>
      <c r="C58" s="5">
        <v>0</v>
      </c>
      <c r="D58" s="5">
        <v>2</v>
      </c>
      <c r="E58" s="11">
        <v>0</v>
      </c>
      <c r="F58" s="11">
        <v>0</v>
      </c>
      <c r="G58" s="11">
        <v>0</v>
      </c>
      <c r="H58" s="11">
        <v>1</v>
      </c>
      <c r="I58" s="11">
        <v>0</v>
      </c>
      <c r="K58" s="6"/>
      <c r="L58" s="10"/>
    </row>
    <row r="59" spans="1:12" ht="15" x14ac:dyDescent="0.25">
      <c r="A59" s="5" t="s">
        <v>84</v>
      </c>
      <c r="B59" s="6" t="s">
        <v>85</v>
      </c>
      <c r="C59" s="5">
        <v>0</v>
      </c>
      <c r="D59" s="5">
        <v>0</v>
      </c>
      <c r="E59" s="11">
        <v>1</v>
      </c>
      <c r="F59" s="11">
        <v>0</v>
      </c>
      <c r="G59" s="11">
        <v>1</v>
      </c>
      <c r="H59" s="11">
        <v>0</v>
      </c>
      <c r="I59" s="11">
        <v>1</v>
      </c>
      <c r="K59" s="6"/>
      <c r="L59" s="10"/>
    </row>
    <row r="60" spans="1:12" ht="15" x14ac:dyDescent="0.25">
      <c r="A60" s="5" t="s">
        <v>86</v>
      </c>
      <c r="B60" s="6" t="s">
        <v>87</v>
      </c>
      <c r="C60" s="5">
        <v>0</v>
      </c>
      <c r="D60" s="5">
        <v>0</v>
      </c>
      <c r="E60" s="11">
        <v>2</v>
      </c>
      <c r="F60" s="11">
        <v>0</v>
      </c>
      <c r="G60" s="11">
        <v>1</v>
      </c>
      <c r="H60" s="11">
        <v>0</v>
      </c>
      <c r="I60" s="11">
        <v>0</v>
      </c>
      <c r="K60" s="6"/>
      <c r="L60" s="10"/>
    </row>
    <row r="61" spans="1:12" ht="15" x14ac:dyDescent="0.25">
      <c r="A61" s="5" t="s">
        <v>174</v>
      </c>
      <c r="B61" s="6" t="s">
        <v>283</v>
      </c>
      <c r="C61" s="5">
        <v>1</v>
      </c>
      <c r="D61" s="5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K61" s="6"/>
      <c r="L61" s="10"/>
    </row>
    <row r="62" spans="1:12" ht="15" x14ac:dyDescent="0.25">
      <c r="A62" s="5" t="s">
        <v>44</v>
      </c>
      <c r="B62" s="6" t="s">
        <v>45</v>
      </c>
      <c r="C62" s="5">
        <v>0</v>
      </c>
      <c r="D62" s="5">
        <v>0</v>
      </c>
      <c r="E62" s="11">
        <v>0</v>
      </c>
      <c r="F62" s="11">
        <v>1</v>
      </c>
      <c r="G62" s="11">
        <v>0</v>
      </c>
      <c r="H62" s="11">
        <v>0</v>
      </c>
      <c r="I62" s="11">
        <v>0</v>
      </c>
      <c r="K62" s="6"/>
      <c r="L62" s="10"/>
    </row>
    <row r="63" spans="1:12" ht="15" x14ac:dyDescent="0.25">
      <c r="A63" s="5" t="s">
        <v>97</v>
      </c>
      <c r="B63" s="6" t="s">
        <v>98</v>
      </c>
      <c r="C63" s="5">
        <v>0</v>
      </c>
      <c r="D63" s="5">
        <v>0</v>
      </c>
      <c r="E63" s="11">
        <v>0</v>
      </c>
      <c r="F63" s="11">
        <v>0</v>
      </c>
      <c r="G63" s="11">
        <v>0</v>
      </c>
      <c r="H63" s="11">
        <v>1</v>
      </c>
      <c r="I63" s="11">
        <v>0</v>
      </c>
      <c r="K63" s="6"/>
      <c r="L63" s="10"/>
    </row>
    <row r="64" spans="1:12" ht="15" x14ac:dyDescent="0.25">
      <c r="A64" s="5" t="s">
        <v>177</v>
      </c>
      <c r="B64" s="6" t="s">
        <v>284</v>
      </c>
      <c r="C64" s="5">
        <v>0</v>
      </c>
      <c r="D64" s="5">
        <v>0</v>
      </c>
      <c r="E64" s="11">
        <v>1</v>
      </c>
      <c r="F64" s="11">
        <v>0</v>
      </c>
      <c r="G64" s="11">
        <v>0</v>
      </c>
      <c r="H64" s="11">
        <v>0</v>
      </c>
      <c r="I64" s="11">
        <v>0</v>
      </c>
      <c r="K64" s="6"/>
      <c r="L64" s="10"/>
    </row>
    <row r="65" spans="1:12" ht="15" x14ac:dyDescent="0.25">
      <c r="A65" s="5" t="s">
        <v>108</v>
      </c>
      <c r="B65" s="6" t="s">
        <v>109</v>
      </c>
      <c r="C65" s="5">
        <v>1</v>
      </c>
      <c r="D65" s="5">
        <v>0</v>
      </c>
      <c r="E65" s="11">
        <v>0</v>
      </c>
      <c r="F65" s="11">
        <v>0</v>
      </c>
      <c r="G65" s="11">
        <v>0</v>
      </c>
      <c r="H65" s="11">
        <v>0</v>
      </c>
      <c r="I65" s="11">
        <v>1</v>
      </c>
      <c r="K65" s="6"/>
      <c r="L65" s="10"/>
    </row>
    <row r="66" spans="1:12" ht="15" x14ac:dyDescent="0.25">
      <c r="A66" s="5" t="s">
        <v>46</v>
      </c>
      <c r="B66" s="6" t="s">
        <v>47</v>
      </c>
      <c r="C66" s="5">
        <v>6</v>
      </c>
      <c r="D66" s="5">
        <v>1</v>
      </c>
      <c r="E66" s="11">
        <v>1</v>
      </c>
      <c r="F66" s="11">
        <v>2</v>
      </c>
      <c r="G66" s="11">
        <v>0</v>
      </c>
      <c r="H66" s="11">
        <v>0</v>
      </c>
      <c r="I66" s="11">
        <v>0</v>
      </c>
      <c r="K66" s="6"/>
      <c r="L66" s="10"/>
    </row>
    <row r="67" spans="1:12" ht="28.5" customHeight="1" x14ac:dyDescent="0.25">
      <c r="A67" s="5" t="s">
        <v>48</v>
      </c>
      <c r="B67" s="6" t="s">
        <v>49</v>
      </c>
      <c r="C67" s="5">
        <v>4</v>
      </c>
      <c r="D67" s="5">
        <v>11</v>
      </c>
      <c r="E67" s="11">
        <v>4</v>
      </c>
      <c r="F67" s="11">
        <v>4</v>
      </c>
      <c r="G67" s="11">
        <v>1</v>
      </c>
      <c r="H67" s="11">
        <v>8</v>
      </c>
      <c r="I67" s="11">
        <v>4</v>
      </c>
      <c r="K67" s="6"/>
      <c r="L67" s="10"/>
    </row>
    <row r="68" spans="1:12" ht="15" x14ac:dyDescent="0.25">
      <c r="A68" s="5" t="s">
        <v>181</v>
      </c>
      <c r="B68" s="6" t="s">
        <v>285</v>
      </c>
      <c r="C68" s="5">
        <v>0</v>
      </c>
      <c r="D68" s="5">
        <v>0</v>
      </c>
      <c r="E68" s="11">
        <v>0</v>
      </c>
      <c r="F68" s="11"/>
      <c r="G68" s="11"/>
      <c r="H68" s="11"/>
      <c r="I68" s="11"/>
      <c r="K68" s="6"/>
      <c r="L68" s="10"/>
    </row>
    <row r="69" spans="1:12" ht="15" x14ac:dyDescent="0.25">
      <c r="A69" s="5" t="s">
        <v>110</v>
      </c>
      <c r="B69" s="6" t="s">
        <v>111</v>
      </c>
      <c r="C69" s="5">
        <v>1</v>
      </c>
      <c r="D69" s="5">
        <v>0</v>
      </c>
      <c r="E69" s="11">
        <v>0</v>
      </c>
      <c r="F69" s="11">
        <v>0</v>
      </c>
      <c r="G69" s="11">
        <v>0</v>
      </c>
      <c r="H69" s="11">
        <v>0</v>
      </c>
      <c r="I69" s="11">
        <v>1</v>
      </c>
      <c r="K69" s="6"/>
      <c r="L69" s="10"/>
    </row>
    <row r="70" spans="1:12" ht="15" x14ac:dyDescent="0.25">
      <c r="A70" s="5" t="s">
        <v>183</v>
      </c>
      <c r="B70" s="6" t="s">
        <v>286</v>
      </c>
      <c r="C70" s="5">
        <v>0</v>
      </c>
      <c r="D70" s="5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K70" s="6"/>
      <c r="L70" s="10"/>
    </row>
    <row r="71" spans="1:12" x14ac:dyDescent="0.2">
      <c r="A71" s="5" t="s">
        <v>184</v>
      </c>
      <c r="B71" s="6" t="s">
        <v>287</v>
      </c>
      <c r="C71" s="5">
        <v>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K71" s="6"/>
    </row>
    <row r="72" spans="1:12" x14ac:dyDescent="0.2">
      <c r="A72" s="5" t="s">
        <v>99</v>
      </c>
      <c r="B72" s="6" t="s">
        <v>100</v>
      </c>
      <c r="C72" s="5">
        <v>1</v>
      </c>
      <c r="D72" s="5">
        <v>0</v>
      </c>
      <c r="E72" s="11">
        <v>0</v>
      </c>
      <c r="F72" s="11">
        <v>0</v>
      </c>
      <c r="G72" s="11">
        <v>0</v>
      </c>
      <c r="H72" s="11">
        <v>1</v>
      </c>
      <c r="I72" s="11">
        <v>1</v>
      </c>
      <c r="K72" s="6"/>
    </row>
    <row r="73" spans="1:12" x14ac:dyDescent="0.2">
      <c r="A73" s="5" t="s">
        <v>186</v>
      </c>
      <c r="B73" s="6" t="s">
        <v>288</v>
      </c>
      <c r="C73" s="5">
        <v>0</v>
      </c>
      <c r="D73" s="5">
        <v>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K73" s="6"/>
    </row>
    <row r="74" spans="1:12" ht="15" x14ac:dyDescent="0.25">
      <c r="A74" s="5" t="s">
        <v>50</v>
      </c>
      <c r="B74" s="6" t="s">
        <v>51</v>
      </c>
      <c r="C74" s="5">
        <v>4</v>
      </c>
      <c r="D74" s="5">
        <v>1</v>
      </c>
      <c r="E74" s="11">
        <v>0</v>
      </c>
      <c r="F74" s="11">
        <v>1</v>
      </c>
      <c r="G74" s="11">
        <v>2</v>
      </c>
      <c r="H74" s="11">
        <v>7</v>
      </c>
      <c r="I74" s="11">
        <v>1</v>
      </c>
      <c r="K74" s="6"/>
      <c r="L74" s="10"/>
    </row>
    <row r="75" spans="1:12" ht="15" x14ac:dyDescent="0.25">
      <c r="A75" s="5" t="s">
        <v>52</v>
      </c>
      <c r="B75" s="6" t="s">
        <v>53</v>
      </c>
      <c r="C75" s="5">
        <v>0</v>
      </c>
      <c r="D75" s="5">
        <v>1</v>
      </c>
      <c r="E75" s="11">
        <v>1</v>
      </c>
      <c r="F75" s="11">
        <v>1</v>
      </c>
      <c r="G75" s="11">
        <v>1</v>
      </c>
      <c r="H75" s="11">
        <v>0</v>
      </c>
      <c r="I75" s="11">
        <v>0</v>
      </c>
      <c r="K75" s="6"/>
      <c r="L75" s="10"/>
    </row>
    <row r="76" spans="1:12" x14ac:dyDescent="0.2">
      <c r="A76" s="5" t="s">
        <v>54</v>
      </c>
      <c r="B76" s="6" t="s">
        <v>55</v>
      </c>
      <c r="C76" s="5">
        <v>3</v>
      </c>
      <c r="D76" s="5">
        <v>1</v>
      </c>
      <c r="E76" s="11">
        <v>4</v>
      </c>
      <c r="F76" s="11">
        <v>7</v>
      </c>
      <c r="G76" s="11">
        <v>3</v>
      </c>
      <c r="H76" s="11">
        <v>1</v>
      </c>
      <c r="I76" s="11">
        <v>2</v>
      </c>
      <c r="K76" s="6"/>
    </row>
    <row r="77" spans="1:12" x14ac:dyDescent="0.2">
      <c r="A77" s="5" t="s">
        <v>190</v>
      </c>
      <c r="B77" s="6" t="s">
        <v>289</v>
      </c>
      <c r="C77" s="5">
        <v>1</v>
      </c>
      <c r="D77" s="5">
        <v>1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K77" s="6"/>
    </row>
    <row r="78" spans="1:12" ht="15" x14ac:dyDescent="0.25">
      <c r="A78" s="5" t="s">
        <v>191</v>
      </c>
      <c r="B78" s="6" t="s">
        <v>290</v>
      </c>
      <c r="C78" s="5">
        <v>1</v>
      </c>
      <c r="D78" s="5">
        <v>1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K78" s="6"/>
      <c r="L78" s="10"/>
    </row>
    <row r="79" spans="1:12" ht="15" x14ac:dyDescent="0.25">
      <c r="A79" s="5" t="s">
        <v>56</v>
      </c>
      <c r="B79" s="6" t="s">
        <v>57</v>
      </c>
      <c r="C79" s="5">
        <v>2</v>
      </c>
      <c r="D79" s="5">
        <v>0</v>
      </c>
      <c r="E79" s="11">
        <v>1</v>
      </c>
      <c r="F79" s="11">
        <v>2</v>
      </c>
      <c r="G79" s="11">
        <v>0</v>
      </c>
      <c r="H79" s="11">
        <v>2</v>
      </c>
      <c r="I79" s="11">
        <v>1</v>
      </c>
      <c r="K79" s="6"/>
      <c r="L79" s="10"/>
    </row>
    <row r="80" spans="1:12" ht="15" x14ac:dyDescent="0.25">
      <c r="L80" s="10"/>
    </row>
    <row r="81" spans="11:12" hidden="1" x14ac:dyDescent="0.2"/>
    <row r="82" spans="11:12" ht="15" hidden="1" x14ac:dyDescent="0.25">
      <c r="L82" s="10"/>
    </row>
    <row r="83" spans="11:12" ht="15" hidden="1" x14ac:dyDescent="0.25">
      <c r="L83" s="10"/>
    </row>
    <row r="84" spans="11:12" ht="15" hidden="1" x14ac:dyDescent="0.25">
      <c r="L84" s="10"/>
    </row>
    <row r="85" spans="11:12" hidden="1" x14ac:dyDescent="0.2"/>
    <row r="86" spans="11:12" hidden="1" x14ac:dyDescent="0.2"/>
    <row r="87" spans="11:12" ht="15" hidden="1" x14ac:dyDescent="0.25">
      <c r="K87" s="10"/>
      <c r="L87" s="10"/>
    </row>
  </sheetData>
  <mergeCells count="3">
    <mergeCell ref="A1:A2"/>
    <mergeCell ref="B1:B2"/>
    <mergeCell ref="C1:I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zoomScaleNormal="100" workbookViewId="0">
      <selection activeCell="C3" sqref="C3"/>
    </sheetView>
  </sheetViews>
  <sheetFormatPr defaultColWidth="0" defaultRowHeight="15" zeroHeight="1" x14ac:dyDescent="0.25"/>
  <cols>
    <col min="1" max="1" width="22.42578125" style="4" bestFit="1" customWidth="1"/>
    <col min="2" max="2" width="89.85546875" style="7" bestFit="1" customWidth="1"/>
    <col min="3" max="5" width="9.140625" style="7" bestFit="1" customWidth="1"/>
    <col min="6" max="10" width="9.140625" style="4" customWidth="1"/>
    <col min="11" max="16384" width="9.140625" style="4" hidden="1"/>
  </cols>
  <sheetData>
    <row r="1" spans="1:9" ht="15.75" customHeight="1" thickBot="1" x14ac:dyDescent="0.3">
      <c r="A1" s="28" t="s">
        <v>113</v>
      </c>
      <c r="B1" s="28" t="s">
        <v>114</v>
      </c>
      <c r="C1" s="34" t="s">
        <v>112</v>
      </c>
      <c r="D1" s="35"/>
      <c r="E1" s="35"/>
      <c r="F1" s="35"/>
      <c r="G1" s="35"/>
      <c r="H1" s="35"/>
      <c r="I1" s="36"/>
    </row>
    <row r="2" spans="1:9" ht="16.5" thickTop="1" thickBot="1" x14ac:dyDescent="0.3">
      <c r="A2" s="29"/>
      <c r="B2" s="29"/>
      <c r="C2" s="8" t="s">
        <v>312</v>
      </c>
      <c r="D2" s="8" t="s">
        <v>311</v>
      </c>
      <c r="E2" s="8" t="s">
        <v>301</v>
      </c>
      <c r="F2" s="8" t="s">
        <v>58</v>
      </c>
      <c r="G2" s="8" t="s">
        <v>59</v>
      </c>
      <c r="H2" s="8" t="s">
        <v>88</v>
      </c>
      <c r="I2" s="9" t="s">
        <v>101</v>
      </c>
    </row>
    <row r="3" spans="1:9" x14ac:dyDescent="0.25">
      <c r="A3" s="5" t="s">
        <v>115</v>
      </c>
      <c r="B3" s="6" t="s">
        <v>193</v>
      </c>
      <c r="C3" s="14">
        <v>0</v>
      </c>
      <c r="D3" s="14">
        <v>0</v>
      </c>
      <c r="E3" s="14">
        <v>1</v>
      </c>
      <c r="F3" s="14">
        <v>0</v>
      </c>
      <c r="G3" s="14">
        <v>0</v>
      </c>
      <c r="H3" s="14">
        <v>0</v>
      </c>
      <c r="I3" s="14">
        <v>0</v>
      </c>
    </row>
    <row r="4" spans="1:9" x14ac:dyDescent="0.25">
      <c r="A4" s="5" t="s">
        <v>116</v>
      </c>
      <c r="B4" s="6" t="s">
        <v>214</v>
      </c>
      <c r="C4" s="14">
        <v>0</v>
      </c>
      <c r="D4" s="14">
        <v>0</v>
      </c>
      <c r="E4" s="14">
        <v>1</v>
      </c>
      <c r="F4" s="14">
        <v>2</v>
      </c>
      <c r="G4" s="14">
        <v>0</v>
      </c>
      <c r="H4" s="14">
        <v>4</v>
      </c>
      <c r="I4" s="14">
        <v>0</v>
      </c>
    </row>
    <row r="5" spans="1:9" x14ac:dyDescent="0.25">
      <c r="A5" s="5" t="s">
        <v>117</v>
      </c>
      <c r="B5" s="6" t="s">
        <v>215</v>
      </c>
      <c r="C5" s="14">
        <v>0</v>
      </c>
      <c r="D5" s="14">
        <v>0</v>
      </c>
      <c r="E5" s="14">
        <v>1</v>
      </c>
      <c r="F5" s="14">
        <v>0</v>
      </c>
      <c r="G5" s="14">
        <v>0</v>
      </c>
      <c r="H5" s="14">
        <v>0</v>
      </c>
      <c r="I5" s="14">
        <v>0</v>
      </c>
    </row>
    <row r="6" spans="1:9" x14ac:dyDescent="0.25">
      <c r="A6" s="5" t="s">
        <v>118</v>
      </c>
      <c r="B6" s="6" t="s">
        <v>216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1:9" x14ac:dyDescent="0.25">
      <c r="A7" s="5" t="s">
        <v>119</v>
      </c>
      <c r="B7" s="6" t="s">
        <v>217</v>
      </c>
      <c r="C7" s="14">
        <v>0</v>
      </c>
      <c r="D7" s="14">
        <v>0</v>
      </c>
      <c r="E7" s="14">
        <v>2</v>
      </c>
      <c r="F7" s="14">
        <v>0</v>
      </c>
      <c r="G7" s="14">
        <v>1</v>
      </c>
      <c r="H7" s="14">
        <v>0</v>
      </c>
      <c r="I7" s="14">
        <v>0</v>
      </c>
    </row>
    <row r="8" spans="1:9" x14ac:dyDescent="0.25">
      <c r="A8" s="5" t="s">
        <v>120</v>
      </c>
      <c r="B8" s="6" t="s">
        <v>218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1</v>
      </c>
      <c r="I8" s="14">
        <v>0</v>
      </c>
    </row>
    <row r="9" spans="1:9" x14ac:dyDescent="0.25">
      <c r="A9" s="5" t="s">
        <v>121</v>
      </c>
      <c r="B9" s="6" t="s">
        <v>219</v>
      </c>
      <c r="C9" s="14">
        <v>0</v>
      </c>
      <c r="D9" s="14">
        <v>0</v>
      </c>
      <c r="E9" s="14">
        <v>3</v>
      </c>
      <c r="F9" s="14">
        <v>6</v>
      </c>
      <c r="G9" s="14">
        <v>1</v>
      </c>
      <c r="H9" s="14">
        <v>0</v>
      </c>
      <c r="I9" s="14">
        <v>0</v>
      </c>
    </row>
    <row r="10" spans="1:9" x14ac:dyDescent="0.25">
      <c r="A10" s="5" t="s">
        <v>122</v>
      </c>
      <c r="B10" s="6" t="s">
        <v>220</v>
      </c>
      <c r="C10" s="14">
        <v>0</v>
      </c>
      <c r="D10" s="14">
        <v>0</v>
      </c>
      <c r="E10" s="14">
        <v>1</v>
      </c>
      <c r="F10" s="14">
        <v>2</v>
      </c>
      <c r="G10" s="14">
        <v>1</v>
      </c>
      <c r="H10" s="14">
        <v>0</v>
      </c>
      <c r="I10" s="14">
        <v>0</v>
      </c>
    </row>
    <row r="11" spans="1:9" x14ac:dyDescent="0.25">
      <c r="A11" s="5" t="s">
        <v>123</v>
      </c>
      <c r="B11" s="6" t="s">
        <v>221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x14ac:dyDescent="0.25">
      <c r="A12" s="5" t="s">
        <v>124</v>
      </c>
      <c r="B12" s="6" t="s">
        <v>222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x14ac:dyDescent="0.25">
      <c r="A13" s="5" t="s">
        <v>125</v>
      </c>
      <c r="B13" s="6" t="s">
        <v>223</v>
      </c>
      <c r="C13" s="14">
        <v>0</v>
      </c>
      <c r="D13" s="14">
        <v>0</v>
      </c>
      <c r="E13" s="14">
        <v>2</v>
      </c>
      <c r="F13" s="14">
        <v>3</v>
      </c>
      <c r="G13" s="14">
        <v>2</v>
      </c>
      <c r="H13" s="14">
        <v>0</v>
      </c>
      <c r="I13" s="14">
        <v>1</v>
      </c>
    </row>
    <row r="14" spans="1:9" x14ac:dyDescent="0.25">
      <c r="A14" s="5" t="s">
        <v>126</v>
      </c>
      <c r="B14" s="6" t="s">
        <v>224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5">
      <c r="A15" s="5" t="s">
        <v>127</v>
      </c>
      <c r="B15" s="6" t="s">
        <v>225</v>
      </c>
      <c r="C15" s="14">
        <v>0</v>
      </c>
      <c r="D15" s="14">
        <v>0</v>
      </c>
      <c r="E15" s="14">
        <v>9</v>
      </c>
      <c r="F15" s="14">
        <v>8</v>
      </c>
      <c r="G15" s="14">
        <v>8</v>
      </c>
      <c r="H15" s="14">
        <v>13</v>
      </c>
      <c r="I15" s="14">
        <v>9</v>
      </c>
    </row>
    <row r="16" spans="1:9" x14ac:dyDescent="0.25">
      <c r="A16" s="5" t="s">
        <v>128</v>
      </c>
      <c r="B16" s="6" t="s">
        <v>226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</row>
    <row r="17" spans="1:9" x14ac:dyDescent="0.25">
      <c r="A17" s="5" t="s">
        <v>129</v>
      </c>
      <c r="B17" s="6" t="s">
        <v>227</v>
      </c>
      <c r="C17" s="14">
        <v>0</v>
      </c>
      <c r="D17" s="14">
        <v>0</v>
      </c>
      <c r="E17" s="14">
        <v>1</v>
      </c>
      <c r="F17" s="14">
        <v>0</v>
      </c>
      <c r="G17" s="14">
        <v>0</v>
      </c>
      <c r="H17" s="14">
        <v>0</v>
      </c>
      <c r="I17" s="14">
        <v>1</v>
      </c>
    </row>
    <row r="18" spans="1:9" x14ac:dyDescent="0.25">
      <c r="A18" s="5" t="s">
        <v>130</v>
      </c>
      <c r="B18" s="6" t="s">
        <v>228</v>
      </c>
      <c r="C18" s="14">
        <v>0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</row>
    <row r="19" spans="1:9" x14ac:dyDescent="0.25">
      <c r="A19" s="5" t="s">
        <v>131</v>
      </c>
      <c r="B19" s="6" t="s">
        <v>229</v>
      </c>
      <c r="C19" s="14">
        <v>0</v>
      </c>
      <c r="D19" s="14">
        <v>0</v>
      </c>
      <c r="E19" s="14">
        <v>1</v>
      </c>
      <c r="F19" s="14">
        <v>5</v>
      </c>
      <c r="G19" s="14">
        <v>0</v>
      </c>
      <c r="H19" s="14">
        <v>0</v>
      </c>
      <c r="I19" s="14">
        <v>0</v>
      </c>
    </row>
    <row r="20" spans="1:9" x14ac:dyDescent="0.25">
      <c r="A20" s="5" t="s">
        <v>132</v>
      </c>
      <c r="B20" s="6" t="s">
        <v>230</v>
      </c>
      <c r="C20" s="14">
        <v>0</v>
      </c>
      <c r="D20" s="14">
        <v>0</v>
      </c>
      <c r="E20" s="14">
        <v>3</v>
      </c>
      <c r="F20" s="14">
        <v>9</v>
      </c>
      <c r="G20" s="14">
        <v>6</v>
      </c>
      <c r="H20" s="14">
        <v>2</v>
      </c>
      <c r="I20" s="14">
        <v>7</v>
      </c>
    </row>
    <row r="21" spans="1:9" x14ac:dyDescent="0.25">
      <c r="A21" s="5" t="s">
        <v>133</v>
      </c>
      <c r="B21" s="6" t="s">
        <v>231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25">
      <c r="A22" s="5" t="s">
        <v>134</v>
      </c>
      <c r="B22" s="6" t="s">
        <v>232</v>
      </c>
      <c r="C22" s="14">
        <v>0</v>
      </c>
      <c r="D22" s="14">
        <v>0</v>
      </c>
      <c r="E22" s="14">
        <v>0</v>
      </c>
      <c r="F22" s="14">
        <v>0</v>
      </c>
      <c r="G22" s="14">
        <v>1</v>
      </c>
      <c r="H22" s="14">
        <v>2</v>
      </c>
      <c r="I22" s="14">
        <v>0</v>
      </c>
    </row>
    <row r="23" spans="1:9" x14ac:dyDescent="0.25">
      <c r="A23" s="5" t="s">
        <v>135</v>
      </c>
      <c r="B23" s="6" t="s">
        <v>233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5">
      <c r="A24" s="5" t="s">
        <v>136</v>
      </c>
      <c r="B24" s="6" t="s">
        <v>234</v>
      </c>
      <c r="C24" s="14">
        <v>0</v>
      </c>
      <c r="D24" s="14">
        <v>0</v>
      </c>
      <c r="E24" s="14">
        <v>0</v>
      </c>
      <c r="F24" s="14">
        <v>2</v>
      </c>
      <c r="G24" s="14">
        <v>0</v>
      </c>
      <c r="H24" s="14">
        <v>2</v>
      </c>
      <c r="I24" s="14">
        <v>0</v>
      </c>
    </row>
    <row r="25" spans="1:9" x14ac:dyDescent="0.25">
      <c r="A25" s="5" t="s">
        <v>137</v>
      </c>
      <c r="B25" s="6" t="s">
        <v>235</v>
      </c>
      <c r="C25" s="14">
        <v>0</v>
      </c>
      <c r="D25" s="14">
        <v>0</v>
      </c>
      <c r="E25" s="14">
        <v>2</v>
      </c>
      <c r="F25" s="14">
        <v>0</v>
      </c>
      <c r="G25" s="14">
        <v>2</v>
      </c>
      <c r="H25" s="14">
        <v>0</v>
      </c>
      <c r="I25" s="14">
        <v>1</v>
      </c>
    </row>
    <row r="26" spans="1:9" x14ac:dyDescent="0.25">
      <c r="A26" s="5" t="s">
        <v>138</v>
      </c>
      <c r="B26" s="6" t="s">
        <v>139</v>
      </c>
      <c r="C26" s="14">
        <v>0</v>
      </c>
      <c r="D26" s="14">
        <v>0</v>
      </c>
      <c r="E26" s="14">
        <v>2</v>
      </c>
      <c r="F26" s="14">
        <v>3</v>
      </c>
      <c r="G26" s="14">
        <v>1</v>
      </c>
      <c r="H26" s="14">
        <v>1</v>
      </c>
      <c r="I26" s="14">
        <v>3</v>
      </c>
    </row>
    <row r="27" spans="1:9" x14ac:dyDescent="0.25">
      <c r="A27" s="5" t="s">
        <v>140</v>
      </c>
      <c r="B27" s="6" t="s">
        <v>198</v>
      </c>
      <c r="C27" s="14">
        <v>0</v>
      </c>
      <c r="D27" s="14">
        <v>0</v>
      </c>
      <c r="E27" s="14" t="s">
        <v>299</v>
      </c>
      <c r="F27" s="14" t="s">
        <v>299</v>
      </c>
      <c r="G27" s="14" t="s">
        <v>299</v>
      </c>
      <c r="H27" s="14" t="s">
        <v>299</v>
      </c>
      <c r="I27" s="14">
        <v>0</v>
      </c>
    </row>
    <row r="28" spans="1:9" x14ac:dyDescent="0.25">
      <c r="A28" s="5" t="s">
        <v>141</v>
      </c>
      <c r="B28" s="6" t="s">
        <v>199</v>
      </c>
      <c r="C28" s="14">
        <v>0</v>
      </c>
      <c r="D28" s="14">
        <v>0</v>
      </c>
      <c r="E28" s="14">
        <v>0</v>
      </c>
      <c r="F28" s="14">
        <v>1</v>
      </c>
      <c r="G28" s="14">
        <v>1</v>
      </c>
      <c r="H28" s="14">
        <v>0</v>
      </c>
      <c r="I28" s="14">
        <v>0</v>
      </c>
    </row>
    <row r="29" spans="1:9" x14ac:dyDescent="0.25">
      <c r="A29" s="5" t="s">
        <v>142</v>
      </c>
      <c r="B29" s="6" t="s">
        <v>200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5">
      <c r="A30" s="5" t="s">
        <v>143</v>
      </c>
      <c r="B30" s="6" t="s">
        <v>201</v>
      </c>
      <c r="C30" s="14">
        <v>0</v>
      </c>
      <c r="D30" s="14">
        <v>0</v>
      </c>
      <c r="E30" s="14">
        <v>2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25">
      <c r="A31" s="5" t="s">
        <v>144</v>
      </c>
      <c r="B31" s="6" t="s">
        <v>236</v>
      </c>
      <c r="C31" s="14">
        <v>0</v>
      </c>
      <c r="D31" s="14">
        <v>0</v>
      </c>
      <c r="E31" s="14">
        <v>0</v>
      </c>
      <c r="F31" s="14">
        <v>3</v>
      </c>
      <c r="G31" s="14">
        <v>3</v>
      </c>
      <c r="H31" s="14">
        <v>2</v>
      </c>
      <c r="I31" s="14">
        <v>1</v>
      </c>
    </row>
    <row r="32" spans="1:9" x14ac:dyDescent="0.25">
      <c r="A32" s="5" t="s">
        <v>145</v>
      </c>
      <c r="B32" s="6" t="s">
        <v>237</v>
      </c>
      <c r="C32" s="14">
        <v>0</v>
      </c>
      <c r="D32" s="14">
        <v>0</v>
      </c>
      <c r="E32" s="14">
        <v>2</v>
      </c>
      <c r="F32" s="14">
        <v>0</v>
      </c>
      <c r="G32" s="14">
        <v>1</v>
      </c>
      <c r="H32" s="14">
        <v>3</v>
      </c>
      <c r="I32" s="14">
        <v>0</v>
      </c>
    </row>
    <row r="33" spans="1:9" x14ac:dyDescent="0.25">
      <c r="A33" s="5" t="s">
        <v>146</v>
      </c>
      <c r="B33" s="6" t="s">
        <v>238</v>
      </c>
      <c r="C33" s="14">
        <v>0</v>
      </c>
      <c r="D33" s="14">
        <v>0</v>
      </c>
      <c r="E33" s="14">
        <v>3</v>
      </c>
      <c r="F33" s="14">
        <v>0</v>
      </c>
      <c r="G33" s="14">
        <v>3</v>
      </c>
      <c r="H33" s="14">
        <v>0</v>
      </c>
      <c r="I33" s="14">
        <v>8</v>
      </c>
    </row>
    <row r="34" spans="1:9" x14ac:dyDescent="0.25">
      <c r="A34" s="5" t="s">
        <v>147</v>
      </c>
      <c r="B34" s="6" t="s">
        <v>202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1</v>
      </c>
      <c r="I34" s="14">
        <v>0</v>
      </c>
    </row>
    <row r="35" spans="1:9" x14ac:dyDescent="0.25">
      <c r="A35" s="5" t="s">
        <v>148</v>
      </c>
      <c r="B35" s="6" t="s">
        <v>203</v>
      </c>
      <c r="C35" s="14">
        <v>0</v>
      </c>
      <c r="D35" s="14">
        <v>0</v>
      </c>
      <c r="E35" s="14">
        <v>0</v>
      </c>
      <c r="F35" s="14">
        <v>1</v>
      </c>
      <c r="G35" s="14">
        <v>1</v>
      </c>
      <c r="H35" s="14">
        <v>0</v>
      </c>
      <c r="I35" s="14">
        <v>0</v>
      </c>
    </row>
    <row r="36" spans="1:9" x14ac:dyDescent="0.25">
      <c r="A36" s="5" t="s">
        <v>149</v>
      </c>
      <c r="B36" s="6" t="s">
        <v>204</v>
      </c>
      <c r="C36" s="14">
        <v>0</v>
      </c>
      <c r="D36" s="14">
        <v>0</v>
      </c>
      <c r="E36" s="14">
        <v>0</v>
      </c>
      <c r="F36" s="14">
        <v>1</v>
      </c>
      <c r="G36" s="14">
        <v>1</v>
      </c>
      <c r="H36" s="14">
        <v>4</v>
      </c>
      <c r="I36" s="14">
        <v>3</v>
      </c>
    </row>
    <row r="37" spans="1:9" x14ac:dyDescent="0.25">
      <c r="A37" s="5" t="s">
        <v>150</v>
      </c>
      <c r="B37" s="6" t="s">
        <v>239</v>
      </c>
      <c r="C37" s="14">
        <v>0</v>
      </c>
      <c r="D37" s="14">
        <v>0</v>
      </c>
      <c r="E37" s="14">
        <v>0</v>
      </c>
      <c r="F37" s="14">
        <v>1</v>
      </c>
      <c r="G37" s="14">
        <v>0</v>
      </c>
      <c r="H37" s="14">
        <v>0</v>
      </c>
      <c r="I37" s="14">
        <v>2</v>
      </c>
    </row>
    <row r="38" spans="1:9" x14ac:dyDescent="0.25">
      <c r="A38" s="5" t="s">
        <v>151</v>
      </c>
      <c r="B38" s="6" t="s">
        <v>240</v>
      </c>
      <c r="C38" s="14">
        <v>0</v>
      </c>
      <c r="D38" s="14">
        <v>0</v>
      </c>
      <c r="E38" s="14">
        <v>1</v>
      </c>
      <c r="F38" s="14">
        <v>1</v>
      </c>
      <c r="G38" s="14">
        <v>1</v>
      </c>
      <c r="H38" s="14">
        <v>0</v>
      </c>
      <c r="I38" s="14">
        <v>0</v>
      </c>
    </row>
    <row r="39" spans="1:9" x14ac:dyDescent="0.25">
      <c r="A39" s="5" t="s">
        <v>152</v>
      </c>
      <c r="B39" s="6" t="s">
        <v>205</v>
      </c>
      <c r="C39" s="14">
        <v>0</v>
      </c>
      <c r="D39" s="14">
        <v>0</v>
      </c>
      <c r="E39" s="14">
        <v>1</v>
      </c>
      <c r="F39" s="14">
        <v>0</v>
      </c>
      <c r="G39" s="14">
        <v>0</v>
      </c>
      <c r="H39" s="14">
        <v>0</v>
      </c>
      <c r="I39" s="14">
        <v>0</v>
      </c>
    </row>
    <row r="40" spans="1:9" x14ac:dyDescent="0.25">
      <c r="A40" s="5" t="s">
        <v>153</v>
      </c>
      <c r="B40" s="6" t="s">
        <v>241</v>
      </c>
      <c r="C40" s="14">
        <v>0</v>
      </c>
      <c r="D40" s="14">
        <v>0</v>
      </c>
      <c r="E40" s="14">
        <v>2</v>
      </c>
      <c r="F40" s="14">
        <v>2</v>
      </c>
      <c r="G40" s="14">
        <v>0</v>
      </c>
      <c r="H40" s="14">
        <v>3</v>
      </c>
      <c r="I40" s="14">
        <v>5</v>
      </c>
    </row>
    <row r="41" spans="1:9" x14ac:dyDescent="0.25">
      <c r="A41" s="5" t="s">
        <v>154</v>
      </c>
      <c r="B41" s="6" t="s">
        <v>242</v>
      </c>
      <c r="C41" s="14">
        <v>4</v>
      </c>
      <c r="D41" s="14">
        <v>0</v>
      </c>
      <c r="E41" s="14">
        <v>3</v>
      </c>
      <c r="F41" s="14">
        <v>10</v>
      </c>
      <c r="G41" s="14">
        <v>10</v>
      </c>
      <c r="H41" s="14">
        <v>0</v>
      </c>
      <c r="I41" s="14">
        <v>0</v>
      </c>
    </row>
    <row r="42" spans="1:9" x14ac:dyDescent="0.25">
      <c r="A42" s="5" t="s">
        <v>155</v>
      </c>
      <c r="B42" s="6" t="s">
        <v>243</v>
      </c>
      <c r="C42" s="14">
        <v>0</v>
      </c>
      <c r="D42" s="14">
        <v>0</v>
      </c>
      <c r="E42" s="14">
        <v>2</v>
      </c>
      <c r="F42" s="14">
        <v>1</v>
      </c>
      <c r="G42" s="14">
        <v>0</v>
      </c>
      <c r="H42" s="14">
        <v>0</v>
      </c>
      <c r="I42" s="14">
        <v>0</v>
      </c>
    </row>
    <row r="43" spans="1:9" x14ac:dyDescent="0.25">
      <c r="A43" s="5" t="s">
        <v>156</v>
      </c>
      <c r="B43" s="6" t="s">
        <v>244</v>
      </c>
      <c r="C43" s="14">
        <v>0</v>
      </c>
      <c r="D43" s="14">
        <v>0</v>
      </c>
      <c r="E43" s="14">
        <v>3</v>
      </c>
      <c r="F43" s="14">
        <v>0</v>
      </c>
      <c r="G43" s="14">
        <v>1</v>
      </c>
      <c r="H43" s="14">
        <v>1</v>
      </c>
      <c r="I43" s="14">
        <v>3</v>
      </c>
    </row>
    <row r="44" spans="1:9" x14ac:dyDescent="0.25">
      <c r="A44" s="5" t="s">
        <v>157</v>
      </c>
      <c r="B44" s="6" t="s">
        <v>245</v>
      </c>
      <c r="C44" s="14">
        <v>0</v>
      </c>
      <c r="D44" s="14">
        <v>0</v>
      </c>
      <c r="E44" s="14">
        <v>0</v>
      </c>
      <c r="F44" s="14">
        <v>1</v>
      </c>
      <c r="G44" s="14">
        <v>1</v>
      </c>
      <c r="H44" s="14">
        <v>1</v>
      </c>
      <c r="I44" s="14">
        <v>3</v>
      </c>
    </row>
    <row r="45" spans="1:9" x14ac:dyDescent="0.25">
      <c r="A45" s="5" t="s">
        <v>158</v>
      </c>
      <c r="B45" s="6" t="s">
        <v>206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</row>
    <row r="46" spans="1:9" x14ac:dyDescent="0.25">
      <c r="A46" s="5" t="s">
        <v>159</v>
      </c>
      <c r="B46" s="6" t="s">
        <v>246</v>
      </c>
      <c r="C46" s="14">
        <v>0</v>
      </c>
      <c r="D46" s="14">
        <v>0</v>
      </c>
      <c r="E46" s="14">
        <v>4</v>
      </c>
      <c r="F46" s="14">
        <v>9</v>
      </c>
      <c r="G46" s="14">
        <v>9</v>
      </c>
      <c r="H46" s="14">
        <v>7</v>
      </c>
      <c r="I46" s="14">
        <v>0</v>
      </c>
    </row>
    <row r="47" spans="1:9" x14ac:dyDescent="0.25">
      <c r="A47" s="5" t="s">
        <v>160</v>
      </c>
      <c r="B47" s="6" t="s">
        <v>247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7</v>
      </c>
      <c r="I47" s="14">
        <v>5</v>
      </c>
    </row>
    <row r="48" spans="1:9" x14ac:dyDescent="0.25">
      <c r="A48" s="5" t="s">
        <v>161</v>
      </c>
      <c r="B48" s="6" t="s">
        <v>248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</row>
    <row r="49" spans="1:9" x14ac:dyDescent="0.25">
      <c r="A49" s="5" t="s">
        <v>162</v>
      </c>
      <c r="B49" s="6" t="s">
        <v>249</v>
      </c>
      <c r="C49" s="14">
        <v>0</v>
      </c>
      <c r="D49" s="14">
        <v>0</v>
      </c>
      <c r="E49" s="13" t="s">
        <v>299</v>
      </c>
      <c r="F49" s="14">
        <v>0</v>
      </c>
      <c r="G49" s="14">
        <v>0</v>
      </c>
      <c r="H49" s="14">
        <v>0</v>
      </c>
      <c r="I49" s="14">
        <v>0</v>
      </c>
    </row>
    <row r="50" spans="1:9" x14ac:dyDescent="0.25">
      <c r="A50" s="5" t="s">
        <v>163</v>
      </c>
      <c r="B50" s="6" t="s">
        <v>250</v>
      </c>
      <c r="C50" s="14">
        <v>0</v>
      </c>
      <c r="D50" s="14">
        <v>0</v>
      </c>
      <c r="E50" s="14">
        <v>0</v>
      </c>
      <c r="F50" s="14">
        <v>1</v>
      </c>
      <c r="G50" s="14">
        <v>1</v>
      </c>
      <c r="H50" s="14">
        <v>0</v>
      </c>
      <c r="I50" s="14">
        <v>3</v>
      </c>
    </row>
    <row r="51" spans="1:9" x14ac:dyDescent="0.25">
      <c r="A51" s="5" t="s">
        <v>164</v>
      </c>
      <c r="B51" s="6" t="s">
        <v>251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</row>
    <row r="52" spans="1:9" x14ac:dyDescent="0.25">
      <c r="A52" s="5" t="s">
        <v>165</v>
      </c>
      <c r="B52" s="6" t="s">
        <v>252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1:9" x14ac:dyDescent="0.25">
      <c r="A53" s="5" t="s">
        <v>166</v>
      </c>
      <c r="B53" s="6" t="s">
        <v>253</v>
      </c>
      <c r="C53" s="14">
        <v>0</v>
      </c>
      <c r="D53" s="14">
        <v>0</v>
      </c>
      <c r="E53" s="14">
        <v>2</v>
      </c>
      <c r="F53" s="14">
        <v>3</v>
      </c>
      <c r="G53" s="14">
        <v>0</v>
      </c>
      <c r="H53" s="14">
        <v>0</v>
      </c>
      <c r="I53" s="14">
        <v>6</v>
      </c>
    </row>
    <row r="54" spans="1:9" x14ac:dyDescent="0.25">
      <c r="A54" s="5" t="s">
        <v>167</v>
      </c>
      <c r="B54" s="6" t="s">
        <v>254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</row>
    <row r="55" spans="1:9" x14ac:dyDescent="0.25">
      <c r="A55" s="5" t="s">
        <v>168</v>
      </c>
      <c r="B55" s="6" t="s">
        <v>255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1</v>
      </c>
      <c r="I55" s="14">
        <v>4</v>
      </c>
    </row>
    <row r="56" spans="1:9" x14ac:dyDescent="0.25">
      <c r="A56" s="5" t="s">
        <v>169</v>
      </c>
      <c r="B56" s="6" t="s">
        <v>256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14</v>
      </c>
      <c r="I56" s="14">
        <v>0</v>
      </c>
    </row>
    <row r="57" spans="1:9" x14ac:dyDescent="0.25">
      <c r="A57" s="5" t="s">
        <v>170</v>
      </c>
      <c r="B57" s="6" t="s">
        <v>257</v>
      </c>
      <c r="C57" s="14">
        <v>0</v>
      </c>
      <c r="D57" s="14">
        <v>0</v>
      </c>
      <c r="E57" s="14">
        <v>2</v>
      </c>
      <c r="F57" s="14">
        <v>0</v>
      </c>
      <c r="G57" s="14">
        <v>0</v>
      </c>
      <c r="H57" s="14">
        <v>1</v>
      </c>
      <c r="I57" s="14">
        <v>0</v>
      </c>
    </row>
    <row r="58" spans="1:9" x14ac:dyDescent="0.25">
      <c r="A58" s="5" t="s">
        <v>171</v>
      </c>
      <c r="B58" s="6" t="s">
        <v>258</v>
      </c>
      <c r="C58" s="14">
        <v>0</v>
      </c>
      <c r="D58" s="14">
        <v>0</v>
      </c>
      <c r="E58" s="14">
        <v>1</v>
      </c>
      <c r="F58" s="14">
        <v>0</v>
      </c>
      <c r="G58" s="14">
        <v>0</v>
      </c>
      <c r="H58" s="14">
        <v>0</v>
      </c>
      <c r="I58" s="14">
        <v>0</v>
      </c>
    </row>
    <row r="59" spans="1:9" x14ac:dyDescent="0.25">
      <c r="A59" s="5" t="s">
        <v>172</v>
      </c>
      <c r="B59" s="6" t="s">
        <v>259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1</v>
      </c>
    </row>
    <row r="60" spans="1:9" x14ac:dyDescent="0.25">
      <c r="A60" s="5" t="s">
        <v>173</v>
      </c>
      <c r="B60" s="6" t="s">
        <v>260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</row>
    <row r="61" spans="1:9" x14ac:dyDescent="0.25">
      <c r="A61" s="5" t="s">
        <v>174</v>
      </c>
      <c r="B61" s="6" t="s">
        <v>207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1:9" x14ac:dyDescent="0.25">
      <c r="A62" s="5" t="s">
        <v>175</v>
      </c>
      <c r="B62" s="6" t="s">
        <v>261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1:9" x14ac:dyDescent="0.25">
      <c r="A63" s="5" t="s">
        <v>176</v>
      </c>
      <c r="B63" s="6" t="s">
        <v>262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9" x14ac:dyDescent="0.25">
      <c r="A64" s="5" t="s">
        <v>177</v>
      </c>
      <c r="B64" s="6" t="s">
        <v>263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</row>
    <row r="65" spans="1:9" x14ac:dyDescent="0.25">
      <c r="A65" s="5" t="s">
        <v>178</v>
      </c>
      <c r="B65" s="6" t="s">
        <v>264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1:9" x14ac:dyDescent="0.25">
      <c r="A66" s="5" t="s">
        <v>179</v>
      </c>
      <c r="B66" s="6" t="s">
        <v>265</v>
      </c>
      <c r="C66" s="14">
        <v>0</v>
      </c>
      <c r="D66" s="14">
        <v>0</v>
      </c>
      <c r="E66" s="14">
        <v>0</v>
      </c>
      <c r="F66" s="14">
        <v>11</v>
      </c>
      <c r="G66" s="14">
        <v>5</v>
      </c>
      <c r="H66" s="14">
        <v>0</v>
      </c>
      <c r="I66" s="14">
        <v>0</v>
      </c>
    </row>
    <row r="67" spans="1:9" x14ac:dyDescent="0.25">
      <c r="A67" s="5" t="s">
        <v>180</v>
      </c>
      <c r="B67" s="6" t="s">
        <v>266</v>
      </c>
      <c r="C67" s="14">
        <v>0</v>
      </c>
      <c r="D67" s="14">
        <v>0</v>
      </c>
      <c r="E67" s="14">
        <v>6</v>
      </c>
      <c r="F67" s="14">
        <v>7</v>
      </c>
      <c r="G67" s="14">
        <v>5</v>
      </c>
      <c r="H67" s="14">
        <v>1</v>
      </c>
      <c r="I67" s="14">
        <v>5</v>
      </c>
    </row>
    <row r="68" spans="1:9" x14ac:dyDescent="0.25">
      <c r="A68" s="5" t="s">
        <v>181</v>
      </c>
      <c r="B68" s="6" t="s">
        <v>208</v>
      </c>
      <c r="C68" s="14">
        <v>0</v>
      </c>
      <c r="D68" s="14">
        <v>0</v>
      </c>
      <c r="E68" s="14">
        <v>0</v>
      </c>
      <c r="F68" s="14">
        <v>0</v>
      </c>
      <c r="G68" s="14">
        <v>1</v>
      </c>
      <c r="H68" s="14">
        <v>0</v>
      </c>
      <c r="I68" s="14">
        <v>0</v>
      </c>
    </row>
    <row r="69" spans="1:9" x14ac:dyDescent="0.25">
      <c r="A69" s="5" t="s">
        <v>182</v>
      </c>
      <c r="B69" s="6" t="s">
        <v>267</v>
      </c>
      <c r="C69" s="14">
        <v>0</v>
      </c>
      <c r="D69" s="14">
        <v>0</v>
      </c>
      <c r="E69" s="14">
        <v>0</v>
      </c>
      <c r="F69" s="14">
        <v>1</v>
      </c>
      <c r="G69" s="14">
        <v>1</v>
      </c>
      <c r="H69" s="14">
        <v>0</v>
      </c>
      <c r="I69" s="14">
        <v>2</v>
      </c>
    </row>
    <row r="70" spans="1:9" x14ac:dyDescent="0.25">
      <c r="A70" s="5" t="s">
        <v>183</v>
      </c>
      <c r="B70" s="6" t="s">
        <v>209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</row>
    <row r="71" spans="1:9" x14ac:dyDescent="0.25">
      <c r="A71" s="5" t="s">
        <v>184</v>
      </c>
      <c r="B71" s="6" t="s">
        <v>210</v>
      </c>
      <c r="C71" s="14">
        <v>0</v>
      </c>
      <c r="D71" s="14">
        <v>0</v>
      </c>
      <c r="E71" s="14">
        <v>1</v>
      </c>
      <c r="F71" s="14">
        <v>0</v>
      </c>
      <c r="G71" s="14">
        <v>0</v>
      </c>
      <c r="H71" s="14">
        <v>0</v>
      </c>
      <c r="I71" s="14">
        <v>0</v>
      </c>
    </row>
    <row r="72" spans="1:9" x14ac:dyDescent="0.25">
      <c r="A72" s="5" t="s">
        <v>185</v>
      </c>
      <c r="B72" s="6" t="s">
        <v>268</v>
      </c>
      <c r="C72" s="14">
        <v>0</v>
      </c>
      <c r="D72" s="14">
        <v>0</v>
      </c>
      <c r="E72" s="14">
        <v>0</v>
      </c>
      <c r="F72" s="14">
        <v>1</v>
      </c>
      <c r="G72" s="14">
        <v>0</v>
      </c>
      <c r="H72" s="14">
        <v>3</v>
      </c>
      <c r="I72" s="14">
        <v>0</v>
      </c>
    </row>
    <row r="73" spans="1:9" x14ac:dyDescent="0.25">
      <c r="A73" s="5" t="s">
        <v>186</v>
      </c>
      <c r="B73" s="6" t="s">
        <v>211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spans="1:9" x14ac:dyDescent="0.25">
      <c r="A74" s="5" t="s">
        <v>187</v>
      </c>
      <c r="B74" s="6" t="s">
        <v>269</v>
      </c>
      <c r="C74" s="14">
        <v>0</v>
      </c>
      <c r="D74" s="14">
        <v>0</v>
      </c>
      <c r="E74" s="14">
        <v>6</v>
      </c>
      <c r="F74" s="14">
        <v>8</v>
      </c>
      <c r="G74" s="14">
        <v>0</v>
      </c>
      <c r="H74" s="14">
        <v>2</v>
      </c>
      <c r="I74" s="14">
        <v>7</v>
      </c>
    </row>
    <row r="75" spans="1:9" x14ac:dyDescent="0.25">
      <c r="A75" s="5" t="s">
        <v>188</v>
      </c>
      <c r="B75" s="6" t="s">
        <v>270</v>
      </c>
      <c r="C75" s="14">
        <v>0</v>
      </c>
      <c r="D75" s="14">
        <v>0</v>
      </c>
      <c r="E75" s="14">
        <v>0</v>
      </c>
      <c r="F75" s="14">
        <v>2</v>
      </c>
      <c r="G75" s="14">
        <v>1</v>
      </c>
      <c r="H75" s="14">
        <v>0</v>
      </c>
      <c r="I75" s="14">
        <v>0</v>
      </c>
    </row>
    <row r="76" spans="1:9" x14ac:dyDescent="0.25">
      <c r="A76" s="5" t="s">
        <v>189</v>
      </c>
      <c r="B76" s="6" t="s">
        <v>271</v>
      </c>
      <c r="C76" s="14">
        <v>0</v>
      </c>
      <c r="D76" s="14">
        <v>0</v>
      </c>
      <c r="E76" s="14">
        <v>9</v>
      </c>
      <c r="F76" s="14">
        <v>2</v>
      </c>
      <c r="G76" s="14">
        <v>3</v>
      </c>
      <c r="H76" s="14">
        <v>0</v>
      </c>
      <c r="I76" s="14">
        <v>0</v>
      </c>
    </row>
    <row r="77" spans="1:9" x14ac:dyDescent="0.25">
      <c r="A77" s="5" t="s">
        <v>190</v>
      </c>
      <c r="B77" s="6" t="s">
        <v>212</v>
      </c>
      <c r="C77" s="14">
        <v>0</v>
      </c>
      <c r="D77" s="14">
        <v>0</v>
      </c>
      <c r="E77" s="14">
        <v>1</v>
      </c>
      <c r="F77" s="14">
        <v>1</v>
      </c>
      <c r="G77" s="14">
        <v>0</v>
      </c>
      <c r="H77" s="14">
        <v>1</v>
      </c>
      <c r="I77" s="14">
        <v>0</v>
      </c>
    </row>
    <row r="78" spans="1:9" x14ac:dyDescent="0.25">
      <c r="A78" s="5" t="s">
        <v>191</v>
      </c>
      <c r="B78" s="6" t="s">
        <v>213</v>
      </c>
      <c r="C78" s="14">
        <v>0</v>
      </c>
      <c r="D78" s="14">
        <v>0</v>
      </c>
      <c r="E78" s="14">
        <v>0</v>
      </c>
      <c r="F78" s="14">
        <v>1</v>
      </c>
      <c r="G78" s="14">
        <v>0</v>
      </c>
      <c r="H78" s="14">
        <v>0</v>
      </c>
      <c r="I78" s="14">
        <v>1</v>
      </c>
    </row>
    <row r="79" spans="1:9" x14ac:dyDescent="0.25">
      <c r="A79" s="5" t="s">
        <v>192</v>
      </c>
      <c r="B79" s="6" t="s">
        <v>272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1</v>
      </c>
      <c r="I79" s="14">
        <v>1</v>
      </c>
    </row>
    <row r="80" spans="1:9" x14ac:dyDescent="0.25"/>
  </sheetData>
  <mergeCells count="3">
    <mergeCell ref="A1:A2"/>
    <mergeCell ref="B1:B2"/>
    <mergeCell ref="C1:I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zoomScaleNormal="100" workbookViewId="0">
      <selection activeCell="C3" sqref="C3:C79"/>
    </sheetView>
  </sheetViews>
  <sheetFormatPr defaultColWidth="0" defaultRowHeight="15" zeroHeight="1" x14ac:dyDescent="0.25"/>
  <cols>
    <col min="1" max="1" width="22.42578125" style="4" bestFit="1" customWidth="1"/>
    <col min="2" max="2" width="89.85546875" style="7" customWidth="1"/>
    <col min="3" max="5" width="9.140625" style="7" bestFit="1" customWidth="1"/>
    <col min="6" max="10" width="9.140625" style="4" customWidth="1"/>
    <col min="11" max="16384" width="9.140625" style="4" hidden="1"/>
  </cols>
  <sheetData>
    <row r="1" spans="1:9" ht="15.75" customHeight="1" thickBot="1" x14ac:dyDescent="0.3">
      <c r="A1" s="28" t="s">
        <v>113</v>
      </c>
      <c r="B1" s="28" t="s">
        <v>114</v>
      </c>
      <c r="C1" s="34" t="s">
        <v>112</v>
      </c>
      <c r="D1" s="35"/>
      <c r="E1" s="35"/>
      <c r="F1" s="35"/>
      <c r="G1" s="35"/>
      <c r="H1" s="35"/>
      <c r="I1" s="36"/>
    </row>
    <row r="2" spans="1:9" ht="16.5" thickTop="1" thickBot="1" x14ac:dyDescent="0.3">
      <c r="A2" s="29"/>
      <c r="B2" s="29"/>
      <c r="C2" s="8" t="s">
        <v>312</v>
      </c>
      <c r="D2" s="8" t="s">
        <v>311</v>
      </c>
      <c r="E2" s="8" t="s">
        <v>301</v>
      </c>
      <c r="F2" s="8" t="s">
        <v>58</v>
      </c>
      <c r="G2" s="8" t="s">
        <v>59</v>
      </c>
      <c r="H2" s="8" t="s">
        <v>88</v>
      </c>
      <c r="I2" s="9" t="s">
        <v>101</v>
      </c>
    </row>
    <row r="3" spans="1:9" x14ac:dyDescent="0.25">
      <c r="A3" s="5" t="s">
        <v>115</v>
      </c>
      <c r="B3" s="6" t="s">
        <v>193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</row>
    <row r="4" spans="1:9" x14ac:dyDescent="0.25">
      <c r="A4" s="5" t="s">
        <v>116</v>
      </c>
      <c r="B4" s="6" t="s">
        <v>214</v>
      </c>
      <c r="C4" s="14">
        <v>1</v>
      </c>
      <c r="D4" s="14">
        <v>5</v>
      </c>
      <c r="E4" s="14">
        <v>5</v>
      </c>
      <c r="F4" s="14">
        <v>3</v>
      </c>
      <c r="G4" s="14">
        <v>6</v>
      </c>
      <c r="H4" s="14">
        <v>1</v>
      </c>
      <c r="I4" s="14">
        <v>3</v>
      </c>
    </row>
    <row r="5" spans="1:9" x14ac:dyDescent="0.25">
      <c r="A5" s="5" t="s">
        <v>117</v>
      </c>
      <c r="B5" s="6" t="s">
        <v>215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</row>
    <row r="6" spans="1:9" x14ac:dyDescent="0.25">
      <c r="A6" s="5" t="s">
        <v>118</v>
      </c>
      <c r="B6" s="6" t="s">
        <v>216</v>
      </c>
      <c r="C6" s="14">
        <v>2</v>
      </c>
      <c r="D6" s="14">
        <v>0</v>
      </c>
      <c r="E6" s="14">
        <v>0</v>
      </c>
      <c r="F6" s="14">
        <v>0</v>
      </c>
      <c r="G6" s="14">
        <v>2</v>
      </c>
      <c r="H6" s="14">
        <v>0</v>
      </c>
      <c r="I6" s="14">
        <v>0</v>
      </c>
    </row>
    <row r="7" spans="1:9" x14ac:dyDescent="0.25">
      <c r="A7" s="5" t="s">
        <v>119</v>
      </c>
      <c r="B7" s="6" t="s">
        <v>217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x14ac:dyDescent="0.25">
      <c r="A8" s="5" t="s">
        <v>120</v>
      </c>
      <c r="B8" s="6" t="s">
        <v>218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</row>
    <row r="9" spans="1:9" x14ac:dyDescent="0.25">
      <c r="A9" s="5" t="s">
        <v>121</v>
      </c>
      <c r="B9" s="6" t="s">
        <v>219</v>
      </c>
      <c r="C9" s="14">
        <v>2</v>
      </c>
      <c r="D9" s="14">
        <v>2</v>
      </c>
      <c r="E9" s="14">
        <v>1</v>
      </c>
      <c r="F9" s="14">
        <v>0</v>
      </c>
      <c r="G9" s="14">
        <v>11</v>
      </c>
      <c r="H9" s="14">
        <v>0</v>
      </c>
      <c r="I9" s="14">
        <v>0</v>
      </c>
    </row>
    <row r="10" spans="1:9" x14ac:dyDescent="0.25">
      <c r="A10" s="5" t="s">
        <v>122</v>
      </c>
      <c r="B10" s="6" t="s">
        <v>220</v>
      </c>
      <c r="C10" s="14">
        <v>0</v>
      </c>
      <c r="D10" s="14">
        <v>0</v>
      </c>
      <c r="E10" s="14">
        <v>0</v>
      </c>
      <c r="F10" s="14">
        <v>1</v>
      </c>
      <c r="G10" s="14">
        <v>2</v>
      </c>
      <c r="H10" s="14">
        <v>0</v>
      </c>
      <c r="I10" s="14">
        <v>0</v>
      </c>
    </row>
    <row r="11" spans="1:9" x14ac:dyDescent="0.25">
      <c r="A11" s="5" t="s">
        <v>123</v>
      </c>
      <c r="B11" s="6" t="s">
        <v>221</v>
      </c>
      <c r="C11" s="14">
        <v>2</v>
      </c>
      <c r="D11" s="14">
        <v>1</v>
      </c>
      <c r="E11" s="14">
        <v>5</v>
      </c>
      <c r="F11" s="14">
        <v>4</v>
      </c>
      <c r="G11" s="14">
        <v>0</v>
      </c>
      <c r="H11" s="14">
        <v>2</v>
      </c>
      <c r="I11" s="14">
        <v>0</v>
      </c>
    </row>
    <row r="12" spans="1:9" x14ac:dyDescent="0.25">
      <c r="A12" s="5" t="s">
        <v>124</v>
      </c>
      <c r="B12" s="6" t="s">
        <v>222</v>
      </c>
      <c r="C12" s="14">
        <v>3</v>
      </c>
      <c r="D12" s="14">
        <v>0</v>
      </c>
      <c r="E12" s="14">
        <v>0</v>
      </c>
      <c r="F12" s="14">
        <v>3</v>
      </c>
      <c r="G12" s="14">
        <v>3</v>
      </c>
      <c r="H12" s="14">
        <v>0</v>
      </c>
      <c r="I12" s="14">
        <v>0</v>
      </c>
    </row>
    <row r="13" spans="1:9" x14ac:dyDescent="0.25">
      <c r="A13" s="5" t="s">
        <v>125</v>
      </c>
      <c r="B13" s="6" t="s">
        <v>223</v>
      </c>
      <c r="C13" s="14">
        <v>0</v>
      </c>
      <c r="D13" s="14">
        <v>0</v>
      </c>
      <c r="E13" s="14">
        <v>4</v>
      </c>
      <c r="F13" s="14">
        <v>5</v>
      </c>
      <c r="G13" s="14">
        <v>9</v>
      </c>
      <c r="H13" s="14">
        <v>4</v>
      </c>
      <c r="I13" s="14">
        <v>0</v>
      </c>
    </row>
    <row r="14" spans="1:9" x14ac:dyDescent="0.25">
      <c r="A14" s="5" t="s">
        <v>126</v>
      </c>
      <c r="B14" s="6" t="s">
        <v>224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2</v>
      </c>
      <c r="I14" s="14">
        <v>0</v>
      </c>
    </row>
    <row r="15" spans="1:9" x14ac:dyDescent="0.25">
      <c r="A15" s="5" t="s">
        <v>127</v>
      </c>
      <c r="B15" s="6" t="s">
        <v>225</v>
      </c>
      <c r="C15" s="14">
        <v>21</v>
      </c>
      <c r="D15" s="14">
        <v>3</v>
      </c>
      <c r="E15" s="14">
        <v>8</v>
      </c>
      <c r="F15" s="14">
        <v>1</v>
      </c>
      <c r="G15" s="14">
        <v>13</v>
      </c>
      <c r="H15" s="14">
        <v>6</v>
      </c>
      <c r="I15" s="14">
        <v>6</v>
      </c>
    </row>
    <row r="16" spans="1:9" x14ac:dyDescent="0.25">
      <c r="A16" s="5" t="s">
        <v>128</v>
      </c>
      <c r="B16" s="6" t="s">
        <v>226</v>
      </c>
      <c r="C16" s="14">
        <v>0</v>
      </c>
      <c r="D16" s="14">
        <v>1</v>
      </c>
      <c r="E16" s="14">
        <v>1</v>
      </c>
      <c r="F16" s="14">
        <v>1</v>
      </c>
      <c r="G16" s="14">
        <v>0</v>
      </c>
      <c r="H16" s="14">
        <v>0</v>
      </c>
      <c r="I16" s="14">
        <v>3</v>
      </c>
    </row>
    <row r="17" spans="1:9" x14ac:dyDescent="0.25">
      <c r="A17" s="5" t="s">
        <v>129</v>
      </c>
      <c r="B17" s="6" t="s">
        <v>227</v>
      </c>
      <c r="C17" s="14">
        <v>0</v>
      </c>
      <c r="D17" s="14">
        <v>0</v>
      </c>
      <c r="E17" s="14">
        <v>1</v>
      </c>
      <c r="F17" s="14">
        <v>0</v>
      </c>
      <c r="G17" s="14">
        <v>4</v>
      </c>
      <c r="H17" s="14">
        <v>4</v>
      </c>
      <c r="I17" s="14">
        <v>8</v>
      </c>
    </row>
    <row r="18" spans="1:9" x14ac:dyDescent="0.25">
      <c r="A18" s="5" t="s">
        <v>130</v>
      </c>
      <c r="B18" s="6" t="s">
        <v>228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5">
      <c r="A19" s="5" t="s">
        <v>131</v>
      </c>
      <c r="B19" s="6" t="s">
        <v>229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5">
      <c r="A20" s="5" t="s">
        <v>132</v>
      </c>
      <c r="B20" s="6" t="s">
        <v>230</v>
      </c>
      <c r="C20" s="14">
        <v>3</v>
      </c>
      <c r="D20" s="14">
        <v>0</v>
      </c>
      <c r="E20" s="14">
        <v>4</v>
      </c>
      <c r="F20" s="14">
        <v>0</v>
      </c>
      <c r="G20" s="14">
        <v>6</v>
      </c>
      <c r="H20" s="14">
        <v>4</v>
      </c>
      <c r="I20" s="14">
        <v>1</v>
      </c>
    </row>
    <row r="21" spans="1:9" x14ac:dyDescent="0.25">
      <c r="A21" s="5" t="s">
        <v>133</v>
      </c>
      <c r="B21" s="6" t="s">
        <v>231</v>
      </c>
      <c r="C21" s="14">
        <v>0</v>
      </c>
      <c r="D21" s="14">
        <v>0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</row>
    <row r="22" spans="1:9" x14ac:dyDescent="0.25">
      <c r="A22" s="5" t="s">
        <v>134</v>
      </c>
      <c r="B22" s="6" t="s">
        <v>232</v>
      </c>
      <c r="C22" s="14">
        <v>2</v>
      </c>
      <c r="D22" s="14">
        <v>1</v>
      </c>
      <c r="E22" s="14">
        <v>0</v>
      </c>
      <c r="F22" s="14">
        <v>4</v>
      </c>
      <c r="G22" s="14">
        <v>0</v>
      </c>
      <c r="H22" s="14">
        <v>3</v>
      </c>
      <c r="I22" s="14">
        <v>0</v>
      </c>
    </row>
    <row r="23" spans="1:9" x14ac:dyDescent="0.25">
      <c r="A23" s="5" t="s">
        <v>135</v>
      </c>
      <c r="B23" s="6" t="s">
        <v>233</v>
      </c>
      <c r="C23" s="14">
        <v>0</v>
      </c>
      <c r="D23" s="14">
        <v>1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5">
      <c r="A24" s="5" t="s">
        <v>136</v>
      </c>
      <c r="B24" s="6" t="s">
        <v>234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25">
      <c r="A25" s="5" t="s">
        <v>137</v>
      </c>
      <c r="B25" s="6" t="s">
        <v>235</v>
      </c>
      <c r="C25" s="14">
        <v>6</v>
      </c>
      <c r="D25" s="14">
        <v>0</v>
      </c>
      <c r="E25" s="14">
        <v>4</v>
      </c>
      <c r="F25" s="14">
        <v>0</v>
      </c>
      <c r="G25" s="14">
        <v>0</v>
      </c>
      <c r="H25" s="14">
        <v>0</v>
      </c>
      <c r="I25" s="14">
        <v>2</v>
      </c>
    </row>
    <row r="26" spans="1:9" x14ac:dyDescent="0.25">
      <c r="A26" s="5" t="s">
        <v>138</v>
      </c>
      <c r="B26" s="6" t="s">
        <v>139</v>
      </c>
      <c r="C26" s="14">
        <v>0</v>
      </c>
      <c r="D26" s="14">
        <v>0</v>
      </c>
      <c r="E26" s="14">
        <v>1</v>
      </c>
      <c r="F26" s="14">
        <v>1</v>
      </c>
      <c r="G26" s="14">
        <v>0</v>
      </c>
      <c r="H26" s="14">
        <v>1</v>
      </c>
      <c r="I26" s="14">
        <v>0</v>
      </c>
    </row>
    <row r="27" spans="1:9" x14ac:dyDescent="0.25">
      <c r="A27" s="5" t="s">
        <v>140</v>
      </c>
      <c r="B27" s="6" t="s">
        <v>198</v>
      </c>
      <c r="C27" s="14">
        <v>0</v>
      </c>
      <c r="D27" s="14">
        <v>0</v>
      </c>
      <c r="E27" s="14" t="s">
        <v>299</v>
      </c>
      <c r="F27" s="14" t="s">
        <v>299</v>
      </c>
      <c r="G27" s="14" t="s">
        <v>299</v>
      </c>
      <c r="H27" s="14" t="s">
        <v>299</v>
      </c>
      <c r="I27" s="14">
        <v>0</v>
      </c>
    </row>
    <row r="28" spans="1:9" x14ac:dyDescent="0.25">
      <c r="A28" s="5" t="s">
        <v>141</v>
      </c>
      <c r="B28" s="6" t="s">
        <v>199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1</v>
      </c>
      <c r="I28" s="14">
        <v>0</v>
      </c>
    </row>
    <row r="29" spans="1:9" x14ac:dyDescent="0.25">
      <c r="A29" s="5" t="s">
        <v>142</v>
      </c>
      <c r="B29" s="6" t="s">
        <v>200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5">
      <c r="A30" s="5" t="s">
        <v>143</v>
      </c>
      <c r="B30" s="6" t="s">
        <v>201</v>
      </c>
      <c r="C30" s="14">
        <v>0</v>
      </c>
      <c r="D30" s="14">
        <v>0</v>
      </c>
      <c r="E30" s="14">
        <v>3</v>
      </c>
      <c r="F30" s="14">
        <v>1</v>
      </c>
      <c r="G30" s="14">
        <v>1</v>
      </c>
      <c r="H30" s="14">
        <v>2</v>
      </c>
      <c r="I30" s="14">
        <v>0</v>
      </c>
    </row>
    <row r="31" spans="1:9" x14ac:dyDescent="0.25">
      <c r="A31" s="5" t="s">
        <v>144</v>
      </c>
      <c r="B31" s="6" t="s">
        <v>236</v>
      </c>
      <c r="C31" s="14">
        <v>1</v>
      </c>
      <c r="D31" s="14">
        <v>0</v>
      </c>
      <c r="E31" s="14">
        <v>1</v>
      </c>
      <c r="F31" s="14">
        <v>2</v>
      </c>
      <c r="G31" s="14">
        <v>1</v>
      </c>
      <c r="H31" s="14">
        <v>4</v>
      </c>
      <c r="I31" s="14">
        <v>1</v>
      </c>
    </row>
    <row r="32" spans="1:9" x14ac:dyDescent="0.25">
      <c r="A32" s="5" t="s">
        <v>145</v>
      </c>
      <c r="B32" s="6" t="s">
        <v>237</v>
      </c>
      <c r="C32" s="14">
        <v>0</v>
      </c>
      <c r="D32" s="14">
        <v>0</v>
      </c>
      <c r="E32" s="14">
        <v>0</v>
      </c>
      <c r="F32" s="14">
        <v>1</v>
      </c>
      <c r="G32" s="14">
        <v>0</v>
      </c>
      <c r="H32" s="14">
        <v>0</v>
      </c>
      <c r="I32" s="14">
        <v>0</v>
      </c>
    </row>
    <row r="33" spans="1:9" x14ac:dyDescent="0.25">
      <c r="A33" s="5" t="s">
        <v>146</v>
      </c>
      <c r="B33" s="6" t="s">
        <v>238</v>
      </c>
      <c r="C33" s="14">
        <v>1</v>
      </c>
      <c r="D33" s="14">
        <v>0</v>
      </c>
      <c r="E33" s="14">
        <v>3</v>
      </c>
      <c r="F33" s="14">
        <v>0</v>
      </c>
      <c r="G33" s="14">
        <v>1</v>
      </c>
      <c r="H33" s="14">
        <v>0</v>
      </c>
      <c r="I33" s="14">
        <v>1</v>
      </c>
    </row>
    <row r="34" spans="1:9" x14ac:dyDescent="0.25">
      <c r="A34" s="5" t="s">
        <v>147</v>
      </c>
      <c r="B34" s="6" t="s">
        <v>202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x14ac:dyDescent="0.25">
      <c r="A35" s="5" t="s">
        <v>148</v>
      </c>
      <c r="B35" s="6" t="s">
        <v>203</v>
      </c>
      <c r="C35" s="14">
        <v>0</v>
      </c>
      <c r="D35" s="14">
        <v>2</v>
      </c>
      <c r="E35" s="14">
        <v>7</v>
      </c>
      <c r="F35" s="14">
        <v>2</v>
      </c>
      <c r="G35" s="14">
        <v>3</v>
      </c>
      <c r="H35" s="14">
        <v>2</v>
      </c>
      <c r="I35" s="14">
        <v>0</v>
      </c>
    </row>
    <row r="36" spans="1:9" x14ac:dyDescent="0.25">
      <c r="A36" s="5" t="s">
        <v>149</v>
      </c>
      <c r="B36" s="6" t="s">
        <v>204</v>
      </c>
      <c r="C36" s="14">
        <v>0</v>
      </c>
      <c r="D36" s="14">
        <v>0</v>
      </c>
      <c r="E36" s="14">
        <v>0</v>
      </c>
      <c r="F36" s="14">
        <v>0</v>
      </c>
      <c r="G36" s="14">
        <v>2</v>
      </c>
      <c r="H36" s="14">
        <v>0</v>
      </c>
      <c r="I36" s="14">
        <v>0</v>
      </c>
    </row>
    <row r="37" spans="1:9" x14ac:dyDescent="0.25">
      <c r="A37" s="5" t="s">
        <v>150</v>
      </c>
      <c r="B37" s="6" t="s">
        <v>239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1:9" x14ac:dyDescent="0.25">
      <c r="A38" s="5" t="s">
        <v>151</v>
      </c>
      <c r="B38" s="6" t="s">
        <v>240</v>
      </c>
      <c r="C38" s="14">
        <v>0</v>
      </c>
      <c r="D38" s="14">
        <v>0</v>
      </c>
      <c r="E38" s="14">
        <v>0</v>
      </c>
      <c r="F38" s="14">
        <v>1</v>
      </c>
      <c r="G38" s="14">
        <v>2</v>
      </c>
      <c r="H38" s="14">
        <v>0</v>
      </c>
      <c r="I38" s="14">
        <v>0</v>
      </c>
    </row>
    <row r="39" spans="1:9" x14ac:dyDescent="0.25">
      <c r="A39" s="5" t="s">
        <v>152</v>
      </c>
      <c r="B39" s="6" t="s">
        <v>205</v>
      </c>
      <c r="C39" s="14">
        <v>0</v>
      </c>
      <c r="D39" s="14">
        <v>2</v>
      </c>
      <c r="E39" s="14">
        <v>0</v>
      </c>
      <c r="F39" s="14">
        <v>0</v>
      </c>
      <c r="G39" s="14">
        <v>0</v>
      </c>
      <c r="H39" s="14">
        <v>0</v>
      </c>
      <c r="I39" s="14">
        <v>1</v>
      </c>
    </row>
    <row r="40" spans="1:9" x14ac:dyDescent="0.25">
      <c r="A40" s="5" t="s">
        <v>153</v>
      </c>
      <c r="B40" s="6" t="s">
        <v>241</v>
      </c>
      <c r="C40" s="14">
        <v>0</v>
      </c>
      <c r="D40" s="14">
        <v>2</v>
      </c>
      <c r="E40" s="14">
        <v>2</v>
      </c>
      <c r="F40" s="14">
        <v>1</v>
      </c>
      <c r="G40" s="14">
        <v>0</v>
      </c>
      <c r="H40" s="14">
        <v>1</v>
      </c>
      <c r="I40" s="14">
        <v>0</v>
      </c>
    </row>
    <row r="41" spans="1:9" x14ac:dyDescent="0.25">
      <c r="A41" s="5" t="s">
        <v>154</v>
      </c>
      <c r="B41" s="6" t="s">
        <v>242</v>
      </c>
      <c r="C41" s="14">
        <v>4</v>
      </c>
      <c r="D41" s="14">
        <v>2</v>
      </c>
      <c r="E41" s="14">
        <v>13</v>
      </c>
      <c r="F41" s="14">
        <v>16</v>
      </c>
      <c r="G41" s="14">
        <v>18</v>
      </c>
      <c r="H41" s="14">
        <v>0</v>
      </c>
      <c r="I41" s="14">
        <v>0</v>
      </c>
    </row>
    <row r="42" spans="1:9" x14ac:dyDescent="0.25">
      <c r="A42" s="5" t="s">
        <v>155</v>
      </c>
      <c r="B42" s="6" t="s">
        <v>243</v>
      </c>
      <c r="C42" s="14">
        <v>1</v>
      </c>
      <c r="D42" s="14">
        <v>0</v>
      </c>
      <c r="E42" s="14">
        <v>2</v>
      </c>
      <c r="F42" s="14">
        <v>2</v>
      </c>
      <c r="G42" s="14">
        <v>0</v>
      </c>
      <c r="H42" s="14">
        <v>3</v>
      </c>
      <c r="I42" s="14">
        <v>0</v>
      </c>
    </row>
    <row r="43" spans="1:9" x14ac:dyDescent="0.25">
      <c r="A43" s="5" t="s">
        <v>156</v>
      </c>
      <c r="B43" s="6" t="s">
        <v>244</v>
      </c>
      <c r="C43" s="14">
        <v>2</v>
      </c>
      <c r="D43" s="14">
        <v>1</v>
      </c>
      <c r="E43" s="14">
        <v>2</v>
      </c>
      <c r="F43" s="14">
        <v>2</v>
      </c>
      <c r="G43" s="14">
        <v>0</v>
      </c>
      <c r="H43" s="14">
        <v>1</v>
      </c>
      <c r="I43" s="14">
        <v>4</v>
      </c>
    </row>
    <row r="44" spans="1:9" x14ac:dyDescent="0.25">
      <c r="A44" s="5" t="s">
        <v>157</v>
      </c>
      <c r="B44" s="6" t="s">
        <v>245</v>
      </c>
      <c r="C44" s="14">
        <v>0</v>
      </c>
      <c r="D44" s="14">
        <v>0</v>
      </c>
      <c r="E44" s="14">
        <v>2</v>
      </c>
      <c r="F44" s="14">
        <v>0</v>
      </c>
      <c r="G44" s="14">
        <v>0</v>
      </c>
      <c r="H44" s="14">
        <v>0</v>
      </c>
      <c r="I44" s="14">
        <v>1</v>
      </c>
    </row>
    <row r="45" spans="1:9" x14ac:dyDescent="0.25">
      <c r="A45" s="5" t="s">
        <v>158</v>
      </c>
      <c r="B45" s="6" t="s">
        <v>206</v>
      </c>
      <c r="C45" s="14">
        <v>0</v>
      </c>
      <c r="D45" s="14">
        <v>1</v>
      </c>
      <c r="E45" s="14">
        <v>1</v>
      </c>
      <c r="F45" s="14">
        <v>0</v>
      </c>
      <c r="G45" s="14">
        <v>1</v>
      </c>
      <c r="H45" s="14">
        <v>0</v>
      </c>
      <c r="I45" s="14">
        <v>0</v>
      </c>
    </row>
    <row r="46" spans="1:9" x14ac:dyDescent="0.25">
      <c r="A46" s="5" t="s">
        <v>159</v>
      </c>
      <c r="B46" s="6" t="s">
        <v>246</v>
      </c>
      <c r="C46" s="14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7</v>
      </c>
    </row>
    <row r="47" spans="1:9" x14ac:dyDescent="0.25">
      <c r="A47" s="5" t="s">
        <v>160</v>
      </c>
      <c r="B47" s="6" t="s">
        <v>247</v>
      </c>
      <c r="C47" s="14">
        <v>6</v>
      </c>
      <c r="D47" s="14">
        <v>2</v>
      </c>
      <c r="E47" s="14">
        <v>4</v>
      </c>
      <c r="F47" s="14">
        <v>7</v>
      </c>
      <c r="G47" s="14">
        <v>7</v>
      </c>
      <c r="H47" s="14">
        <v>0</v>
      </c>
      <c r="I47" s="14">
        <v>4</v>
      </c>
    </row>
    <row r="48" spans="1:9" x14ac:dyDescent="0.25">
      <c r="A48" s="5" t="s">
        <v>161</v>
      </c>
      <c r="B48" s="6" t="s">
        <v>248</v>
      </c>
      <c r="C48" s="14">
        <v>1</v>
      </c>
      <c r="D48" s="14">
        <v>0</v>
      </c>
      <c r="E48" s="14">
        <v>4</v>
      </c>
      <c r="F48" s="14">
        <v>0</v>
      </c>
      <c r="G48" s="14">
        <v>0</v>
      </c>
      <c r="H48" s="14">
        <v>1</v>
      </c>
      <c r="I48" s="14">
        <v>0</v>
      </c>
    </row>
    <row r="49" spans="1:9" x14ac:dyDescent="0.25">
      <c r="A49" s="5" t="s">
        <v>162</v>
      </c>
      <c r="B49" s="6" t="s">
        <v>249</v>
      </c>
      <c r="C49" s="14">
        <v>0</v>
      </c>
      <c r="D49" s="14">
        <v>0</v>
      </c>
      <c r="E49" s="14" t="s">
        <v>299</v>
      </c>
      <c r="F49" s="14">
        <v>0</v>
      </c>
      <c r="G49" s="14">
        <v>0</v>
      </c>
      <c r="H49" s="14">
        <v>0</v>
      </c>
      <c r="I49" s="14">
        <v>0</v>
      </c>
    </row>
    <row r="50" spans="1:9" x14ac:dyDescent="0.25">
      <c r="A50" s="5" t="s">
        <v>163</v>
      </c>
      <c r="B50" s="6" t="s">
        <v>250</v>
      </c>
      <c r="C50" s="14">
        <v>1</v>
      </c>
      <c r="D50" s="14">
        <v>0</v>
      </c>
      <c r="E50" s="14">
        <v>1</v>
      </c>
      <c r="F50" s="14">
        <v>1</v>
      </c>
      <c r="G50" s="14">
        <v>1</v>
      </c>
      <c r="H50" s="14">
        <v>4</v>
      </c>
      <c r="I50" s="14">
        <v>4</v>
      </c>
    </row>
    <row r="51" spans="1:9" x14ac:dyDescent="0.25">
      <c r="A51" s="5" t="s">
        <v>164</v>
      </c>
      <c r="B51" s="6" t="s">
        <v>251</v>
      </c>
      <c r="C51" s="14">
        <v>1</v>
      </c>
      <c r="D51" s="14">
        <v>4</v>
      </c>
      <c r="E51" s="14">
        <v>3</v>
      </c>
      <c r="F51" s="14">
        <v>7</v>
      </c>
      <c r="G51" s="14">
        <v>2</v>
      </c>
      <c r="H51" s="14">
        <v>2</v>
      </c>
      <c r="I51" s="14">
        <v>4</v>
      </c>
    </row>
    <row r="52" spans="1:9" x14ac:dyDescent="0.25">
      <c r="A52" s="5" t="s">
        <v>165</v>
      </c>
      <c r="B52" s="6" t="s">
        <v>252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1:9" x14ac:dyDescent="0.25">
      <c r="A53" s="5" t="s">
        <v>166</v>
      </c>
      <c r="B53" s="6" t="s">
        <v>253</v>
      </c>
      <c r="C53" s="14">
        <v>0</v>
      </c>
      <c r="D53" s="14">
        <v>1</v>
      </c>
      <c r="E53" s="14">
        <v>1</v>
      </c>
      <c r="F53" s="14">
        <v>1</v>
      </c>
      <c r="G53" s="14">
        <v>0</v>
      </c>
      <c r="H53" s="14">
        <v>0</v>
      </c>
      <c r="I53" s="14">
        <v>2</v>
      </c>
    </row>
    <row r="54" spans="1:9" x14ac:dyDescent="0.25">
      <c r="A54" s="5" t="s">
        <v>167</v>
      </c>
      <c r="B54" s="6" t="s">
        <v>254</v>
      </c>
      <c r="C54" s="14">
        <v>0</v>
      </c>
      <c r="D54" s="14">
        <v>0</v>
      </c>
      <c r="E54" s="14">
        <v>1</v>
      </c>
      <c r="F54" s="14">
        <v>0</v>
      </c>
      <c r="G54" s="14">
        <v>1</v>
      </c>
      <c r="H54" s="14">
        <v>1</v>
      </c>
      <c r="I54" s="14">
        <v>0</v>
      </c>
    </row>
    <row r="55" spans="1:9" x14ac:dyDescent="0.25">
      <c r="A55" s="5" t="s">
        <v>168</v>
      </c>
      <c r="B55" s="6" t="s">
        <v>255</v>
      </c>
      <c r="C55" s="14">
        <v>6</v>
      </c>
      <c r="D55" s="14">
        <v>2</v>
      </c>
      <c r="E55" s="14">
        <v>0</v>
      </c>
      <c r="F55" s="14">
        <v>4</v>
      </c>
      <c r="G55" s="14">
        <v>1</v>
      </c>
      <c r="H55" s="14">
        <v>8</v>
      </c>
      <c r="I55" s="14">
        <v>0</v>
      </c>
    </row>
    <row r="56" spans="1:9" x14ac:dyDescent="0.25">
      <c r="A56" s="5" t="s">
        <v>169</v>
      </c>
      <c r="B56" s="6" t="s">
        <v>256</v>
      </c>
      <c r="C56" s="14">
        <v>5</v>
      </c>
      <c r="D56" s="14">
        <v>6</v>
      </c>
      <c r="E56" s="14">
        <v>9</v>
      </c>
      <c r="F56" s="14">
        <v>12</v>
      </c>
      <c r="G56" s="14">
        <v>12</v>
      </c>
      <c r="H56" s="14">
        <v>2</v>
      </c>
      <c r="I56" s="14">
        <v>0</v>
      </c>
    </row>
    <row r="57" spans="1:9" x14ac:dyDescent="0.25">
      <c r="A57" s="5" t="s">
        <v>170</v>
      </c>
      <c r="B57" s="6" t="s">
        <v>257</v>
      </c>
      <c r="C57" s="14">
        <v>7</v>
      </c>
      <c r="D57" s="14">
        <v>0</v>
      </c>
      <c r="E57" s="14">
        <v>1</v>
      </c>
      <c r="F57" s="14">
        <v>1</v>
      </c>
      <c r="G57" s="14">
        <v>5</v>
      </c>
      <c r="H57" s="14">
        <v>3</v>
      </c>
      <c r="I57" s="14">
        <v>9</v>
      </c>
    </row>
    <row r="58" spans="1:9" x14ac:dyDescent="0.25">
      <c r="A58" s="5" t="s">
        <v>171</v>
      </c>
      <c r="B58" s="6" t="s">
        <v>258</v>
      </c>
      <c r="C58" s="14">
        <v>1</v>
      </c>
      <c r="D58" s="14">
        <v>1</v>
      </c>
      <c r="E58" s="14">
        <v>0</v>
      </c>
      <c r="F58" s="14">
        <v>4</v>
      </c>
      <c r="G58" s="14">
        <v>0</v>
      </c>
      <c r="H58" s="14">
        <v>1</v>
      </c>
      <c r="I58" s="14">
        <v>1</v>
      </c>
    </row>
    <row r="59" spans="1:9" x14ac:dyDescent="0.25">
      <c r="A59" s="5" t="s">
        <v>172</v>
      </c>
      <c r="B59" s="6" t="s">
        <v>259</v>
      </c>
      <c r="C59" s="14">
        <v>1</v>
      </c>
      <c r="D59" s="14">
        <v>0</v>
      </c>
      <c r="E59" s="14">
        <v>2</v>
      </c>
      <c r="F59" s="14">
        <v>1</v>
      </c>
      <c r="G59" s="14">
        <v>1</v>
      </c>
      <c r="H59" s="14">
        <v>1</v>
      </c>
      <c r="I59" s="14">
        <v>0</v>
      </c>
    </row>
    <row r="60" spans="1:9" x14ac:dyDescent="0.25">
      <c r="A60" s="5" t="s">
        <v>173</v>
      </c>
      <c r="B60" s="6" t="s">
        <v>260</v>
      </c>
      <c r="C60" s="14">
        <v>0</v>
      </c>
      <c r="D60" s="14">
        <v>0</v>
      </c>
      <c r="E60" s="14">
        <v>0</v>
      </c>
      <c r="F60" s="14">
        <v>2</v>
      </c>
      <c r="G60" s="14">
        <v>2</v>
      </c>
      <c r="H60" s="14">
        <v>0</v>
      </c>
      <c r="I60" s="14">
        <v>0</v>
      </c>
    </row>
    <row r="61" spans="1:9" x14ac:dyDescent="0.25">
      <c r="A61" s="5" t="s">
        <v>174</v>
      </c>
      <c r="B61" s="6" t="s">
        <v>207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1:9" x14ac:dyDescent="0.25">
      <c r="A62" s="5" t="s">
        <v>175</v>
      </c>
      <c r="B62" s="6" t="s">
        <v>261</v>
      </c>
      <c r="C62" s="14">
        <v>0</v>
      </c>
      <c r="D62" s="14">
        <v>0</v>
      </c>
      <c r="E62" s="14">
        <v>1</v>
      </c>
      <c r="F62" s="14">
        <v>0</v>
      </c>
      <c r="G62" s="14">
        <v>0</v>
      </c>
      <c r="H62" s="14">
        <v>0</v>
      </c>
      <c r="I62" s="14">
        <v>0</v>
      </c>
    </row>
    <row r="63" spans="1:9" x14ac:dyDescent="0.25">
      <c r="A63" s="5" t="s">
        <v>176</v>
      </c>
      <c r="B63" s="6" t="s">
        <v>262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9" x14ac:dyDescent="0.25">
      <c r="A64" s="5" t="s">
        <v>177</v>
      </c>
      <c r="B64" s="6" t="s">
        <v>263</v>
      </c>
      <c r="C64" s="14">
        <v>0</v>
      </c>
      <c r="D64" s="14">
        <v>0</v>
      </c>
      <c r="E64" s="14">
        <v>1</v>
      </c>
      <c r="F64" s="14">
        <v>0</v>
      </c>
      <c r="G64" s="14">
        <v>0</v>
      </c>
      <c r="H64" s="14">
        <v>0</v>
      </c>
      <c r="I64" s="14">
        <v>0</v>
      </c>
    </row>
    <row r="65" spans="1:9" x14ac:dyDescent="0.25">
      <c r="A65" s="5" t="s">
        <v>178</v>
      </c>
      <c r="B65" s="6" t="s">
        <v>264</v>
      </c>
      <c r="C65" s="14">
        <v>0</v>
      </c>
      <c r="D65" s="14">
        <v>0</v>
      </c>
      <c r="E65" s="14">
        <v>0</v>
      </c>
      <c r="F65" s="14">
        <v>1</v>
      </c>
      <c r="G65" s="14">
        <v>0</v>
      </c>
      <c r="H65" s="14">
        <v>0</v>
      </c>
      <c r="I65" s="14">
        <v>0</v>
      </c>
    </row>
    <row r="66" spans="1:9" x14ac:dyDescent="0.25">
      <c r="A66" s="5" t="s">
        <v>179</v>
      </c>
      <c r="B66" s="6" t="s">
        <v>265</v>
      </c>
      <c r="C66" s="14">
        <v>13</v>
      </c>
      <c r="D66" s="14">
        <v>9</v>
      </c>
      <c r="E66" s="14">
        <v>0</v>
      </c>
      <c r="F66" s="14">
        <v>2</v>
      </c>
      <c r="G66" s="14">
        <v>9</v>
      </c>
      <c r="H66" s="14">
        <v>0</v>
      </c>
      <c r="I66" s="14">
        <v>0</v>
      </c>
    </row>
    <row r="67" spans="1:9" x14ac:dyDescent="0.25">
      <c r="A67" s="5" t="s">
        <v>180</v>
      </c>
      <c r="B67" s="6" t="s">
        <v>266</v>
      </c>
      <c r="C67" s="14">
        <v>2</v>
      </c>
      <c r="D67" s="14">
        <v>1</v>
      </c>
      <c r="E67" s="14">
        <v>6</v>
      </c>
      <c r="F67" s="14">
        <v>3</v>
      </c>
      <c r="G67" s="14">
        <v>6</v>
      </c>
      <c r="H67" s="14">
        <v>2</v>
      </c>
      <c r="I67" s="14">
        <v>8</v>
      </c>
    </row>
    <row r="68" spans="1:9" x14ac:dyDescent="0.25">
      <c r="A68" s="5" t="s">
        <v>181</v>
      </c>
      <c r="B68" s="6" t="s">
        <v>208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</row>
    <row r="69" spans="1:9" x14ac:dyDescent="0.25">
      <c r="A69" s="5" t="s">
        <v>182</v>
      </c>
      <c r="B69" s="6" t="s">
        <v>267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</row>
    <row r="70" spans="1:9" x14ac:dyDescent="0.25">
      <c r="A70" s="5" t="s">
        <v>183</v>
      </c>
      <c r="B70" s="6" t="s">
        <v>209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1</v>
      </c>
      <c r="I70" s="14">
        <v>0</v>
      </c>
    </row>
    <row r="71" spans="1:9" x14ac:dyDescent="0.25">
      <c r="A71" s="5" t="s">
        <v>184</v>
      </c>
      <c r="B71" s="6" t="s">
        <v>210</v>
      </c>
      <c r="C71" s="14">
        <v>0</v>
      </c>
      <c r="D71" s="14">
        <v>0</v>
      </c>
      <c r="E71" s="14">
        <v>0</v>
      </c>
      <c r="F71" s="14">
        <v>1</v>
      </c>
      <c r="G71" s="14">
        <v>1</v>
      </c>
      <c r="H71" s="14">
        <v>3</v>
      </c>
      <c r="I71" s="14">
        <v>0</v>
      </c>
    </row>
    <row r="72" spans="1:9" x14ac:dyDescent="0.25">
      <c r="A72" s="5" t="s">
        <v>185</v>
      </c>
      <c r="B72" s="6" t="s">
        <v>268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</row>
    <row r="73" spans="1:9" x14ac:dyDescent="0.25">
      <c r="A73" s="5" t="s">
        <v>186</v>
      </c>
      <c r="B73" s="6" t="s">
        <v>211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1</v>
      </c>
    </row>
    <row r="74" spans="1:9" x14ac:dyDescent="0.25">
      <c r="A74" s="5" t="s">
        <v>187</v>
      </c>
      <c r="B74" s="6" t="s">
        <v>269</v>
      </c>
      <c r="C74" s="14">
        <v>0</v>
      </c>
      <c r="D74" s="14">
        <v>0</v>
      </c>
      <c r="E74" s="14">
        <v>0</v>
      </c>
      <c r="F74" s="14">
        <v>0</v>
      </c>
      <c r="G74" s="14">
        <v>10</v>
      </c>
      <c r="H74" s="14">
        <v>3</v>
      </c>
      <c r="I74" s="14">
        <v>2</v>
      </c>
    </row>
    <row r="75" spans="1:9" x14ac:dyDescent="0.25">
      <c r="A75" s="5" t="s">
        <v>188</v>
      </c>
      <c r="B75" s="6" t="s">
        <v>270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</row>
    <row r="76" spans="1:9" x14ac:dyDescent="0.25">
      <c r="A76" s="5" t="s">
        <v>189</v>
      </c>
      <c r="B76" s="6" t="s">
        <v>271</v>
      </c>
      <c r="C76" s="14">
        <v>0</v>
      </c>
      <c r="D76" s="14">
        <v>0</v>
      </c>
      <c r="E76" s="14">
        <v>0</v>
      </c>
      <c r="F76" s="14">
        <v>1</v>
      </c>
      <c r="G76" s="14">
        <v>1</v>
      </c>
      <c r="H76" s="14">
        <v>5</v>
      </c>
      <c r="I76" s="14">
        <v>2</v>
      </c>
    </row>
    <row r="77" spans="1:9" x14ac:dyDescent="0.25">
      <c r="A77" s="5" t="s">
        <v>190</v>
      </c>
      <c r="B77" s="6" t="s">
        <v>212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</row>
    <row r="78" spans="1:9" x14ac:dyDescent="0.25">
      <c r="A78" s="5" t="s">
        <v>191</v>
      </c>
      <c r="B78" s="6" t="s">
        <v>213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</row>
    <row r="79" spans="1:9" x14ac:dyDescent="0.25">
      <c r="A79" s="5" t="s">
        <v>192</v>
      </c>
      <c r="B79" s="6" t="s">
        <v>272</v>
      </c>
      <c r="C79" s="14">
        <v>0</v>
      </c>
      <c r="D79" s="14">
        <v>3</v>
      </c>
      <c r="E79" s="14">
        <v>2</v>
      </c>
      <c r="F79" s="14">
        <v>8</v>
      </c>
      <c r="G79" s="14">
        <v>3</v>
      </c>
      <c r="H79" s="14">
        <v>1</v>
      </c>
      <c r="I79" s="14">
        <v>1</v>
      </c>
    </row>
    <row r="80" spans="1:9" x14ac:dyDescent="0.25"/>
  </sheetData>
  <mergeCells count="3">
    <mergeCell ref="A1:A2"/>
    <mergeCell ref="B1:B2"/>
    <mergeCell ref="C1:I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Resultado_2023.2</vt:lpstr>
      <vt:lpstr>ICVRM</vt:lpstr>
      <vt:lpstr>IDI</vt:lpstr>
      <vt:lpstr>IPFRA</vt:lpstr>
      <vt:lpstr>IRFA</vt:lpstr>
      <vt:lpstr>Matriculas_atendidas</vt:lpstr>
      <vt:lpstr>Desistencias_trancamentos</vt:lpstr>
      <vt:lpstr>Reprovacoes_falta</vt:lpstr>
      <vt:lpstr>Reprovacoes_nota</vt:lpstr>
      <vt:lpstr>Reprovacoes_totais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Wellington</dc:creator>
  <cp:lastModifiedBy>José Wellington</cp:lastModifiedBy>
  <dcterms:created xsi:type="dcterms:W3CDTF">2022-09-21T11:17:47Z</dcterms:created>
  <dcterms:modified xsi:type="dcterms:W3CDTF">2023-09-04T19:15:55Z</dcterms:modified>
</cp:coreProperties>
</file>